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C:\Users\Almutairi.am\Drive\DMD\White Book Documents\Volume 4 - Contracts - General\Arabic\"/>
    </mc:Choice>
  </mc:AlternateContent>
  <xr:revisionPtr revIDLastSave="0" documentId="13_ncr:1_{BD267DFA-001F-45BC-A2E1-B36901922108}" xr6:coauthVersionLast="47" xr6:coauthVersionMax="47" xr10:uidLastSave="{00000000-0000-0000-0000-000000000000}"/>
  <bookViews>
    <workbookView xWindow="-110" yWindow="-110" windowWidth="19420" windowHeight="10420" tabRatio="837" firstSheet="4" activeTab="15" xr2:uid="{00000000-000D-0000-FFFF-FFFF00000000}"/>
  </bookViews>
  <sheets>
    <sheet name="Sign-off Sheet" sheetId="51" r:id="rId1"/>
    <sheet name="Setup" sheetId="1" r:id="rId2"/>
    <sheet name="Eval TEAM" sheetId="2" r:id="rId3"/>
    <sheet name="Contents" sheetId="3" r:id="rId4"/>
    <sheet name="SCORE" sheetId="4" r:id="rId5"/>
    <sheet name="Section 1" sheetId="43" r:id="rId6"/>
    <sheet name="Section 2" sheetId="32" r:id="rId7"/>
    <sheet name="Section 3" sheetId="50" r:id="rId8"/>
    <sheet name="Section 4" sheetId="30" r:id="rId9"/>
    <sheet name="Section 5" sheetId="37" r:id="rId10"/>
    <sheet name="Section 6" sheetId="48" r:id="rId11"/>
    <sheet name="Section 7" sheetId="35" r:id="rId12"/>
    <sheet name="Section 8" sheetId="45" r:id="rId13"/>
    <sheet name="Section 9" sheetId="39" r:id="rId14"/>
    <sheet name="Section 10" sheetId="44" r:id="rId15"/>
    <sheet name="Section 11" sheetId="34" r:id="rId16"/>
  </sheets>
  <definedNames>
    <definedName name="_xlnm.Print_Area" localSheetId="3">Contents!$A$1:$G$18</definedName>
    <definedName name="_xlnm.Print_Area" localSheetId="2">'Eval TEAM'!$A$2:$E$39</definedName>
    <definedName name="_xlnm.Print_Area" localSheetId="4">SCORE!$A$1:$R$37</definedName>
    <definedName name="_xlnm.Print_Area" localSheetId="5">'Section 1'!$A$1:$P$16</definedName>
    <definedName name="Z_4CC70D9B_966B_49AE_82DB_A720A82EF5A0_.wvu.PrintArea" localSheetId="3" hidden="1">Contents!$A$1:$G$18</definedName>
    <definedName name="Z_4CC70D9B_966B_49AE_82DB_A720A82EF5A0_.wvu.PrintArea" localSheetId="2" hidden="1">'Eval TEAM'!$A$2:$E$40</definedName>
    <definedName name="Z_4CC70D9B_966B_49AE_82DB_A720A82EF5A0_.wvu.PrintArea" localSheetId="4" hidden="1">SCORE!$A$1:$R$37</definedName>
  </definedNames>
  <calcPr calcId="191029"/>
  <customWorkbookViews>
    <customWorkbookView name="Mateen, Imran - Personal View" guid="{4CC70D9B-966B-49AE-82DB-A720A82EF5A0}" mergeInterval="0" personalView="1" maximized="1" xWindow="1" yWindow="1" windowWidth="1280" windowHeight="761" tabRatio="735" activeSheetId="2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43" l="1"/>
  <c r="C17" i="34" l="1"/>
  <c r="AE10" i="34"/>
  <c r="AE9" i="34"/>
  <c r="AE8" i="34"/>
  <c r="O13" i="43"/>
  <c r="N13" i="43"/>
  <c r="C16" i="32"/>
  <c r="E16" i="45" l="1"/>
  <c r="C16" i="45"/>
  <c r="C13" i="43"/>
  <c r="A14" i="3"/>
  <c r="A15" i="3" s="1"/>
  <c r="A16" i="3" s="1"/>
  <c r="A17" i="3" s="1"/>
  <c r="A18" i="3" s="1"/>
  <c r="Y16" i="45" l="1"/>
  <c r="W16" i="45"/>
  <c r="U16" i="45"/>
  <c r="S16" i="45"/>
  <c r="Q16" i="45"/>
  <c r="O16" i="45"/>
  <c r="M16" i="45"/>
  <c r="K16" i="45"/>
  <c r="I16" i="45"/>
  <c r="G16" i="45"/>
  <c r="Y16" i="39"/>
  <c r="W16" i="39"/>
  <c r="U16" i="39"/>
  <c r="S16" i="39"/>
  <c r="Q16" i="39"/>
  <c r="O16" i="39"/>
  <c r="M16" i="39"/>
  <c r="K16" i="39"/>
  <c r="I16" i="39"/>
  <c r="G16" i="39"/>
  <c r="E16" i="39"/>
  <c r="Y16" i="44"/>
  <c r="W16" i="44"/>
  <c r="U16" i="44"/>
  <c r="S16" i="44"/>
  <c r="Q16" i="44"/>
  <c r="O16" i="44"/>
  <c r="M16" i="44"/>
  <c r="K16" i="44"/>
  <c r="I16" i="44"/>
  <c r="G16" i="44"/>
  <c r="E16" i="44"/>
  <c r="Y17" i="34"/>
  <c r="W17" i="34"/>
  <c r="U17" i="34"/>
  <c r="S17" i="34"/>
  <c r="Q17" i="34"/>
  <c r="O17" i="34"/>
  <c r="Y5" i="34"/>
  <c r="W5" i="34"/>
  <c r="U5" i="34"/>
  <c r="S5" i="34"/>
  <c r="Q5" i="34"/>
  <c r="O5" i="34"/>
  <c r="Y5" i="44"/>
  <c r="W5" i="44"/>
  <c r="U5" i="44"/>
  <c r="S5" i="44"/>
  <c r="Q5" i="44"/>
  <c r="O5" i="44"/>
  <c r="Y5" i="39"/>
  <c r="W5" i="39"/>
  <c r="U5" i="39"/>
  <c r="S5" i="39"/>
  <c r="Q5" i="39"/>
  <c r="O5" i="39"/>
  <c r="Y5" i="45"/>
  <c r="W5" i="45"/>
  <c r="U5" i="45"/>
  <c r="S5" i="45"/>
  <c r="Q5" i="45"/>
  <c r="O5" i="45"/>
  <c r="Y16" i="35"/>
  <c r="W16" i="35"/>
  <c r="U16" i="35"/>
  <c r="S16" i="35"/>
  <c r="Q16" i="35"/>
  <c r="O16" i="35"/>
  <c r="M16" i="35"/>
  <c r="K16" i="35"/>
  <c r="I16" i="35"/>
  <c r="G16" i="35"/>
  <c r="E16" i="35"/>
  <c r="Y5" i="35"/>
  <c r="W5" i="35"/>
  <c r="U5" i="35"/>
  <c r="S5" i="35"/>
  <c r="Q5" i="35"/>
  <c r="O5" i="35"/>
  <c r="Y40" i="48"/>
  <c r="W40" i="48"/>
  <c r="U40" i="48"/>
  <c r="S40" i="48"/>
  <c r="Q40" i="48"/>
  <c r="O40" i="48"/>
  <c r="M40" i="48"/>
  <c r="K40" i="48"/>
  <c r="I40" i="48"/>
  <c r="G40" i="48"/>
  <c r="Y5" i="48"/>
  <c r="W5" i="48"/>
  <c r="U5" i="48"/>
  <c r="S5" i="48"/>
  <c r="Q5" i="48"/>
  <c r="O5" i="48"/>
  <c r="Y16" i="37"/>
  <c r="W16" i="37"/>
  <c r="U16" i="37"/>
  <c r="S16" i="37"/>
  <c r="Q16" i="37"/>
  <c r="O16" i="37"/>
  <c r="M16" i="37"/>
  <c r="K16" i="37"/>
  <c r="I16" i="37"/>
  <c r="G16" i="37"/>
  <c r="E16" i="37"/>
  <c r="Y5" i="37"/>
  <c r="W5" i="37"/>
  <c r="U5" i="37"/>
  <c r="S5" i="37"/>
  <c r="Q5" i="37"/>
  <c r="O5" i="37"/>
  <c r="Y16" i="30"/>
  <c r="W16" i="30"/>
  <c r="U16" i="30"/>
  <c r="S16" i="30"/>
  <c r="Q16" i="30"/>
  <c r="O16" i="30"/>
  <c r="Y5" i="30"/>
  <c r="W5" i="30"/>
  <c r="U5" i="30"/>
  <c r="S5" i="30"/>
  <c r="Q5" i="30"/>
  <c r="O5" i="30"/>
  <c r="Y22" i="50"/>
  <c r="W22" i="50"/>
  <c r="U22" i="50"/>
  <c r="S22" i="50"/>
  <c r="Q22" i="50"/>
  <c r="O22" i="50"/>
  <c r="Y5" i="50"/>
  <c r="W5" i="50"/>
  <c r="U5" i="50"/>
  <c r="S5" i="50"/>
  <c r="Q5" i="50"/>
  <c r="O5" i="50"/>
  <c r="Q8" i="4"/>
  <c r="Y16" i="32"/>
  <c r="W16" i="32"/>
  <c r="U16" i="32"/>
  <c r="S16" i="32"/>
  <c r="Q16" i="32"/>
  <c r="O16" i="32"/>
  <c r="M16" i="32"/>
  <c r="K16" i="32"/>
  <c r="I16" i="32"/>
  <c r="G16" i="32"/>
  <c r="E16" i="32"/>
  <c r="Y5" i="32"/>
  <c r="W5" i="32"/>
  <c r="U5" i="32"/>
  <c r="S5" i="32"/>
  <c r="Q5" i="32"/>
  <c r="O5" i="32"/>
  <c r="P8" i="4"/>
  <c r="O8" i="4"/>
  <c r="N8" i="4"/>
  <c r="M8" i="4"/>
  <c r="L8" i="4"/>
  <c r="K8" i="4"/>
  <c r="Q7" i="4"/>
  <c r="P7" i="4"/>
  <c r="O7" i="4"/>
  <c r="N7" i="4"/>
  <c r="M7" i="4"/>
  <c r="L7" i="4"/>
  <c r="K7" i="4"/>
  <c r="J7" i="4"/>
  <c r="I7" i="4"/>
  <c r="H7" i="4"/>
  <c r="G7" i="4"/>
  <c r="AB16" i="35"/>
  <c r="O17" i="35" l="1"/>
  <c r="I17" i="35"/>
  <c r="M17" i="35"/>
  <c r="Y17" i="35"/>
  <c r="E17" i="35"/>
  <c r="G17" i="35"/>
  <c r="Q17" i="35"/>
  <c r="S17" i="35"/>
  <c r="U17" i="35"/>
  <c r="K17" i="35"/>
  <c r="W17" i="35"/>
  <c r="B6" i="34"/>
  <c r="B6" i="44"/>
  <c r="AC16" i="35" l="1"/>
  <c r="B6" i="39"/>
  <c r="B6" i="45"/>
  <c r="B6" i="35"/>
  <c r="S18" i="35" s="1"/>
  <c r="N14" i="4" s="1"/>
  <c r="B6" i="30"/>
  <c r="B6" i="37"/>
  <c r="M16" i="30"/>
  <c r="K16" i="30"/>
  <c r="I16" i="30"/>
  <c r="G16" i="30"/>
  <c r="E16" i="30"/>
  <c r="AC16" i="30"/>
  <c r="AB16" i="30"/>
  <c r="B6" i="32"/>
  <c r="B6" i="50"/>
  <c r="U17" i="30" l="1"/>
  <c r="W17" i="30"/>
  <c r="Y17" i="30"/>
  <c r="Y18" i="30" s="1"/>
  <c r="Q11" i="4" s="1"/>
  <c r="G17" i="30"/>
  <c r="G18" i="30" s="1"/>
  <c r="H11" i="4" s="1"/>
  <c r="K17" i="30"/>
  <c r="K18" i="30" s="1"/>
  <c r="J11" i="4" s="1"/>
  <c r="I17" i="30"/>
  <c r="I18" i="30" s="1"/>
  <c r="I11" i="4" s="1"/>
  <c r="M17" i="30"/>
  <c r="M18" i="30" s="1"/>
  <c r="K11" i="4" s="1"/>
  <c r="Q17" i="30"/>
  <c r="Q18" i="30" s="1"/>
  <c r="M11" i="4" s="1"/>
  <c r="S18" i="30"/>
  <c r="N11" i="4" s="1"/>
  <c r="U18" i="30"/>
  <c r="O11" i="4" s="1"/>
  <c r="W18" i="30"/>
  <c r="P11" i="4" s="1"/>
  <c r="O17" i="30"/>
  <c r="O18" i="30" s="1"/>
  <c r="L11" i="4" s="1"/>
  <c r="W18" i="35"/>
  <c r="P14" i="4" s="1"/>
  <c r="U18" i="35"/>
  <c r="O14" i="4" s="1"/>
  <c r="G18" i="35"/>
  <c r="H14" i="4" s="1"/>
  <c r="K18" i="35"/>
  <c r="J14" i="4" s="1"/>
  <c r="I18" i="35"/>
  <c r="I14" i="4" s="1"/>
  <c r="O18" i="35"/>
  <c r="L14" i="4" s="1"/>
  <c r="M18" i="35"/>
  <c r="K14" i="4" s="1"/>
  <c r="Y18" i="35"/>
  <c r="Q14" i="4" s="1"/>
  <c r="Q18" i="35"/>
  <c r="M14" i="4" s="1"/>
  <c r="E18" i="35"/>
  <c r="G14" i="4" s="1"/>
  <c r="D33" i="2"/>
  <c r="D32" i="2"/>
  <c r="D31" i="2"/>
  <c r="D30" i="2"/>
  <c r="D29" i="2"/>
  <c r="D27" i="2"/>
  <c r="D26" i="2"/>
  <c r="D25" i="2"/>
  <c r="D24" i="2"/>
  <c r="C18" i="3"/>
  <c r="B3" i="34" s="1"/>
  <c r="B18" i="3"/>
  <c r="B2" i="34" s="1"/>
  <c r="C17" i="3"/>
  <c r="B3" i="44" s="1"/>
  <c r="B17" i="3"/>
  <c r="B2" i="44" s="1"/>
  <c r="C16" i="3"/>
  <c r="B3" i="39" s="1"/>
  <c r="B16" i="3"/>
  <c r="B2" i="39" s="1"/>
  <c r="C15" i="3"/>
  <c r="B3" i="45" s="1"/>
  <c r="B15" i="3"/>
  <c r="B2" i="45" s="1"/>
  <c r="C14" i="3"/>
  <c r="B3" i="35" s="1"/>
  <c r="B14" i="3"/>
  <c r="B2" i="35" s="1"/>
  <c r="C13" i="3"/>
  <c r="B13" i="3"/>
  <c r="C12" i="3"/>
  <c r="B3" i="37" s="1"/>
  <c r="B12" i="3"/>
  <c r="B2" i="37" s="1"/>
  <c r="C11" i="3"/>
  <c r="B3" i="30" s="1"/>
  <c r="B11" i="3"/>
  <c r="B2" i="30" s="1"/>
  <c r="C10" i="3"/>
  <c r="B3" i="50" s="1"/>
  <c r="B10" i="3"/>
  <c r="B2" i="50" s="1"/>
  <c r="C9" i="3"/>
  <c r="B3" i="32" s="1"/>
  <c r="B9" i="3"/>
  <c r="B2" i="32" s="1"/>
  <c r="C16" i="30" l="1"/>
  <c r="C17" i="30" l="1"/>
  <c r="E17" i="30" s="1"/>
  <c r="E18" i="30" s="1"/>
  <c r="G11" i="4" s="1"/>
  <c r="M5" i="32"/>
  <c r="K5" i="32"/>
  <c r="I5" i="32"/>
  <c r="M5" i="35"/>
  <c r="K5" i="35"/>
  <c r="I5" i="35"/>
  <c r="M5" i="34"/>
  <c r="K5" i="34"/>
  <c r="I5" i="34"/>
  <c r="M5" i="39"/>
  <c r="K5" i="39"/>
  <c r="I5" i="39"/>
  <c r="M5" i="37"/>
  <c r="K5" i="37"/>
  <c r="I5" i="37"/>
  <c r="M5" i="50"/>
  <c r="K5" i="50"/>
  <c r="I5" i="50"/>
  <c r="M5" i="48"/>
  <c r="K5" i="48"/>
  <c r="I5" i="48"/>
  <c r="M5" i="45"/>
  <c r="K5" i="45"/>
  <c r="I5" i="45"/>
  <c r="M5" i="30"/>
  <c r="K5" i="30"/>
  <c r="I5" i="30"/>
  <c r="C16" i="44"/>
  <c r="M5" i="44"/>
  <c r="K5" i="44"/>
  <c r="I5" i="44"/>
  <c r="K5" i="43"/>
  <c r="I5" i="43"/>
  <c r="C18" i="30" l="1"/>
  <c r="F11" i="4" s="1"/>
  <c r="K17" i="34"/>
  <c r="M17" i="34"/>
  <c r="G17" i="34"/>
  <c r="I17" i="34"/>
  <c r="E17" i="34"/>
  <c r="M22" i="50"/>
  <c r="K22" i="50"/>
  <c r="I22" i="50"/>
  <c r="G22" i="50"/>
  <c r="E22" i="50"/>
  <c r="K13" i="43"/>
  <c r="I13" i="43"/>
  <c r="G13" i="43"/>
  <c r="E13" i="43"/>
  <c r="AC16" i="32" l="1"/>
  <c r="AB16" i="32"/>
  <c r="C16" i="35"/>
  <c r="C17" i="35" s="1"/>
  <c r="C18" i="35" s="1"/>
  <c r="AC17" i="34"/>
  <c r="AB17" i="34"/>
  <c r="C16" i="39"/>
  <c r="AB16" i="39"/>
  <c r="AC16" i="39"/>
  <c r="W17" i="39" l="1"/>
  <c r="W18" i="39" s="1"/>
  <c r="P16" i="4" s="1"/>
  <c r="K17" i="39"/>
  <c r="K18" i="39" s="1"/>
  <c r="J16" i="4" s="1"/>
  <c r="M17" i="39"/>
  <c r="M18" i="39" s="1"/>
  <c r="K16" i="4" s="1"/>
  <c r="I17" i="39"/>
  <c r="I18" i="39" s="1"/>
  <c r="I16" i="4" s="1"/>
  <c r="G17" i="39"/>
  <c r="G18" i="39" s="1"/>
  <c r="H16" i="4" s="1"/>
  <c r="O17" i="39"/>
  <c r="O18" i="39" s="1"/>
  <c r="L16" i="4" s="1"/>
  <c r="S17" i="39"/>
  <c r="S18" i="39" s="1"/>
  <c r="N16" i="4" s="1"/>
  <c r="E17" i="39"/>
  <c r="E18" i="39" s="1"/>
  <c r="G16" i="4" s="1"/>
  <c r="U17" i="39"/>
  <c r="U18" i="39" s="1"/>
  <c r="O16" i="4" s="1"/>
  <c r="Q17" i="39"/>
  <c r="Q18" i="39" s="1"/>
  <c r="M16" i="4" s="1"/>
  <c r="Y17" i="39"/>
  <c r="Y18" i="39" s="1"/>
  <c r="Q16" i="4" s="1"/>
  <c r="C18" i="34"/>
  <c r="C19" i="34" s="1"/>
  <c r="F18" i="4" s="1"/>
  <c r="C17" i="32"/>
  <c r="C18" i="32" s="1"/>
  <c r="F9" i="4" s="1"/>
  <c r="K17" i="32"/>
  <c r="K18" i="32" s="1"/>
  <c r="J9" i="4" s="1"/>
  <c r="E17" i="32"/>
  <c r="E18" i="32" s="1"/>
  <c r="G9" i="4" s="1"/>
  <c r="M17" i="32"/>
  <c r="M18" i="32" s="1"/>
  <c r="K9" i="4" s="1"/>
  <c r="O17" i="32"/>
  <c r="O18" i="32" s="1"/>
  <c r="L9" i="4" s="1"/>
  <c r="Q17" i="32"/>
  <c r="Q18" i="32" s="1"/>
  <c r="M9" i="4" s="1"/>
  <c r="I17" i="32"/>
  <c r="I18" i="32" s="1"/>
  <c r="I9" i="4" s="1"/>
  <c r="Y17" i="32"/>
  <c r="Y18" i="32" s="1"/>
  <c r="Q9" i="4" s="1"/>
  <c r="U17" i="32"/>
  <c r="U18" i="32" s="1"/>
  <c r="O9" i="4" s="1"/>
  <c r="S17" i="32"/>
  <c r="S18" i="32" s="1"/>
  <c r="N9" i="4" s="1"/>
  <c r="G17" i="32"/>
  <c r="G18" i="32" s="1"/>
  <c r="H9" i="4" s="1"/>
  <c r="W17" i="32"/>
  <c r="W18" i="32" s="1"/>
  <c r="P9" i="4" s="1"/>
  <c r="I18" i="34"/>
  <c r="I19" i="34" s="1"/>
  <c r="I18" i="4" s="1"/>
  <c r="O18" i="34"/>
  <c r="O19" i="34" s="1"/>
  <c r="L18" i="4" s="1"/>
  <c r="Q18" i="34"/>
  <c r="Q19" i="34" s="1"/>
  <c r="M18" i="4" s="1"/>
  <c r="W18" i="34"/>
  <c r="W19" i="34" s="1"/>
  <c r="P18" i="4" s="1"/>
  <c r="S18" i="34"/>
  <c r="S19" i="34" s="1"/>
  <c r="N18" i="4" s="1"/>
  <c r="U18" i="34"/>
  <c r="U19" i="34" s="1"/>
  <c r="O18" i="4" s="1"/>
  <c r="Y18" i="34"/>
  <c r="Y19" i="34" s="1"/>
  <c r="Q18" i="4" s="1"/>
  <c r="M18" i="34"/>
  <c r="M19" i="34" s="1"/>
  <c r="K18" i="4" s="1"/>
  <c r="K18" i="34"/>
  <c r="K19" i="34" s="1"/>
  <c r="J18" i="4" s="1"/>
  <c r="E18" i="34"/>
  <c r="E19" i="34" s="1"/>
  <c r="G18" i="4" s="1"/>
  <c r="G18" i="34"/>
  <c r="G19" i="34" s="1"/>
  <c r="H18" i="4" s="1"/>
  <c r="C17" i="39"/>
  <c r="C16" i="37"/>
  <c r="C18" i="39" l="1"/>
  <c r="F16" i="4" s="1"/>
  <c r="F14" i="4"/>
  <c r="AC16" i="37"/>
  <c r="AB16" i="37"/>
  <c r="AC16" i="45"/>
  <c r="AB16" i="45"/>
  <c r="C17" i="45" s="1"/>
  <c r="C18" i="45" s="1"/>
  <c r="AB16" i="44"/>
  <c r="AC16" i="44"/>
  <c r="AB22" i="50"/>
  <c r="AC22" i="50"/>
  <c r="C40" i="48"/>
  <c r="AB40" i="48"/>
  <c r="AC40" i="48"/>
  <c r="O17" i="44" l="1"/>
  <c r="O18" i="44" s="1"/>
  <c r="L17" i="4" s="1"/>
  <c r="W17" i="44"/>
  <c r="W18" i="44" s="1"/>
  <c r="P17" i="4" s="1"/>
  <c r="K17" i="44"/>
  <c r="K18" i="44" s="1"/>
  <c r="J17" i="4" s="1"/>
  <c r="G17" i="44"/>
  <c r="G18" i="44" s="1"/>
  <c r="H17" i="4" s="1"/>
  <c r="M17" i="44"/>
  <c r="M18" i="44" s="1"/>
  <c r="K17" i="4" s="1"/>
  <c r="Q17" i="44"/>
  <c r="Q18" i="44" s="1"/>
  <c r="M17" i="4" s="1"/>
  <c r="E17" i="44"/>
  <c r="E18" i="44" s="1"/>
  <c r="G17" i="4" s="1"/>
  <c r="Y17" i="44"/>
  <c r="Y18" i="44" s="1"/>
  <c r="Q17" i="4" s="1"/>
  <c r="U17" i="44"/>
  <c r="U18" i="44" s="1"/>
  <c r="O17" i="4" s="1"/>
  <c r="S17" i="44"/>
  <c r="S18" i="44" s="1"/>
  <c r="N17" i="4" s="1"/>
  <c r="I17" i="44"/>
  <c r="I18" i="44" s="1"/>
  <c r="I17" i="4" s="1"/>
  <c r="C17" i="37"/>
  <c r="C18" i="37" s="1"/>
  <c r="F12" i="4" s="1"/>
  <c r="K17" i="37"/>
  <c r="K18" i="37" s="1"/>
  <c r="J12" i="4" s="1"/>
  <c r="E17" i="37"/>
  <c r="E18" i="37" s="1"/>
  <c r="G12" i="4" s="1"/>
  <c r="W17" i="37"/>
  <c r="W18" i="37" s="1"/>
  <c r="P12" i="4" s="1"/>
  <c r="P21" i="4" s="1"/>
  <c r="G17" i="37"/>
  <c r="G18" i="37" s="1"/>
  <c r="H12" i="4" s="1"/>
  <c r="U17" i="37"/>
  <c r="U18" i="37" s="1"/>
  <c r="O12" i="4" s="1"/>
  <c r="O17" i="37"/>
  <c r="O18" i="37" s="1"/>
  <c r="L12" i="4" s="1"/>
  <c r="M17" i="37"/>
  <c r="M18" i="37" s="1"/>
  <c r="K12" i="4" s="1"/>
  <c r="Y17" i="37"/>
  <c r="Y18" i="37" s="1"/>
  <c r="Q12" i="4" s="1"/>
  <c r="Q21" i="4" s="1"/>
  <c r="I17" i="37"/>
  <c r="I18" i="37" s="1"/>
  <c r="I12" i="4" s="1"/>
  <c r="Q17" i="37"/>
  <c r="Q18" i="37" s="1"/>
  <c r="M12" i="4" s="1"/>
  <c r="S17" i="37"/>
  <c r="S18" i="37" s="1"/>
  <c r="N12" i="4" s="1"/>
  <c r="E17" i="45"/>
  <c r="Q17" i="45"/>
  <c r="Q18" i="45" s="1"/>
  <c r="M15" i="4" s="1"/>
  <c r="O17" i="45"/>
  <c r="O18" i="45" s="1"/>
  <c r="L15" i="4" s="1"/>
  <c r="Y17" i="45"/>
  <c r="Y18" i="45" s="1"/>
  <c r="Q15" i="4" s="1"/>
  <c r="G17" i="45"/>
  <c r="G18" i="45" s="1"/>
  <c r="H15" i="4" s="1"/>
  <c r="M17" i="45"/>
  <c r="M18" i="45" s="1"/>
  <c r="K15" i="4" s="1"/>
  <c r="S17" i="45"/>
  <c r="S18" i="45" s="1"/>
  <c r="N15" i="4" s="1"/>
  <c r="K17" i="45"/>
  <c r="K18" i="45" s="1"/>
  <c r="U17" i="45"/>
  <c r="U18" i="45" s="1"/>
  <c r="O15" i="4" s="1"/>
  <c r="I17" i="45"/>
  <c r="I18" i="45" s="1"/>
  <c r="I15" i="4" s="1"/>
  <c r="W17" i="45"/>
  <c r="W18" i="45" s="1"/>
  <c r="F15" i="4"/>
  <c r="Y23" i="50"/>
  <c r="Y24" i="50" s="1"/>
  <c r="Q10" i="4" s="1"/>
  <c r="Q23" i="50"/>
  <c r="Q24" i="50" s="1"/>
  <c r="M10" i="4" s="1"/>
  <c r="O23" i="50"/>
  <c r="O24" i="50" s="1"/>
  <c r="L10" i="4" s="1"/>
  <c r="S23" i="50"/>
  <c r="S24" i="50" s="1"/>
  <c r="N10" i="4" s="1"/>
  <c r="W23" i="50"/>
  <c r="W24" i="50" s="1"/>
  <c r="P10" i="4" s="1"/>
  <c r="U23" i="50"/>
  <c r="U24" i="50" s="1"/>
  <c r="O10" i="4" s="1"/>
  <c r="K41" i="48"/>
  <c r="K42" i="48" s="1"/>
  <c r="J13" i="4" s="1"/>
  <c r="U41" i="48"/>
  <c r="U42" i="48" s="1"/>
  <c r="O13" i="4" s="1"/>
  <c r="Q41" i="48"/>
  <c r="Q42" i="48" s="1"/>
  <c r="M13" i="4" s="1"/>
  <c r="S41" i="48"/>
  <c r="S42" i="48" s="1"/>
  <c r="N13" i="4" s="1"/>
  <c r="G41" i="48"/>
  <c r="G42" i="48" s="1"/>
  <c r="H13" i="4" s="1"/>
  <c r="I41" i="48"/>
  <c r="I42" i="48" s="1"/>
  <c r="I13" i="4" s="1"/>
  <c r="M41" i="48"/>
  <c r="M42" i="48" s="1"/>
  <c r="K13" i="4" s="1"/>
  <c r="E41" i="48"/>
  <c r="E42" i="48" s="1"/>
  <c r="G13" i="4" s="1"/>
  <c r="O41" i="48"/>
  <c r="O42" i="48" s="1"/>
  <c r="L13" i="4" s="1"/>
  <c r="W41" i="48"/>
  <c r="W42" i="48" s="1"/>
  <c r="P13" i="4" s="1"/>
  <c r="Y41" i="48"/>
  <c r="Y42" i="48" s="1"/>
  <c r="Q13" i="4" s="1"/>
  <c r="C17" i="44"/>
  <c r="C41" i="48"/>
  <c r="M23" i="50"/>
  <c r="M24" i="50" s="1"/>
  <c r="K10" i="4" s="1"/>
  <c r="E23" i="50"/>
  <c r="E24" i="50" s="1"/>
  <c r="G10" i="4" s="1"/>
  <c r="G23" i="50"/>
  <c r="G24" i="50" s="1"/>
  <c r="H10" i="4" s="1"/>
  <c r="I23" i="50"/>
  <c r="I24" i="50" s="1"/>
  <c r="I10" i="4" s="1"/>
  <c r="K23" i="50"/>
  <c r="K24" i="50" s="1"/>
  <c r="J10" i="4" s="1"/>
  <c r="C42" i="48" l="1"/>
  <c r="F13" i="4" s="1"/>
  <c r="C18" i="44"/>
  <c r="F17" i="4" s="1"/>
  <c r="M20" i="4"/>
  <c r="I20" i="4"/>
  <c r="Q20" i="4"/>
  <c r="O20" i="4"/>
  <c r="N20" i="4"/>
  <c r="K20" i="4"/>
  <c r="L20" i="4"/>
  <c r="H20" i="4"/>
  <c r="E18" i="45"/>
  <c r="G15" i="4" s="1"/>
  <c r="G20" i="4" s="1"/>
  <c r="J15" i="4"/>
  <c r="J20" i="4" s="1"/>
  <c r="P15" i="4"/>
  <c r="N21" i="4"/>
  <c r="L21" i="4"/>
  <c r="O21" i="4"/>
  <c r="Q23" i="4"/>
  <c r="E14" i="43"/>
  <c r="K21" i="4"/>
  <c r="I14" i="43"/>
  <c r="G14" i="43"/>
  <c r="K14" i="43"/>
  <c r="C14" i="43"/>
  <c r="I15" i="43" l="1"/>
  <c r="I8" i="4" s="1"/>
  <c r="I21" i="4" s="1"/>
  <c r="I23" i="4" s="1"/>
  <c r="E15" i="43"/>
  <c r="G8" i="4" s="1"/>
  <c r="G21" i="4" s="1"/>
  <c r="G23" i="4" s="1"/>
  <c r="C15" i="43"/>
  <c r="F8" i="4" s="1"/>
  <c r="F21" i="4" s="1"/>
  <c r="F23" i="4" s="1"/>
  <c r="K15" i="43"/>
  <c r="J8" i="4" s="1"/>
  <c r="J21" i="4" s="1"/>
  <c r="G15" i="43"/>
  <c r="H8" i="4" s="1"/>
  <c r="H21" i="4" s="1"/>
  <c r="H23" i="4" s="1"/>
  <c r="P23" i="4"/>
  <c r="P20" i="4"/>
  <c r="N23" i="4"/>
  <c r="O23" i="4"/>
  <c r="K23" i="4"/>
  <c r="L23" i="4"/>
  <c r="G5" i="50"/>
  <c r="E5" i="50"/>
  <c r="C5" i="50"/>
  <c r="G5" i="48"/>
  <c r="E5" i="48"/>
  <c r="C5" i="48"/>
  <c r="G5" i="45"/>
  <c r="E5" i="45"/>
  <c r="C5" i="45"/>
  <c r="G5" i="44"/>
  <c r="E5" i="44"/>
  <c r="C5" i="44"/>
  <c r="G5" i="43"/>
  <c r="E5" i="43"/>
  <c r="C5" i="43"/>
  <c r="G5" i="39"/>
  <c r="E5" i="39"/>
  <c r="C5" i="39"/>
  <c r="G5" i="37"/>
  <c r="E5" i="37"/>
  <c r="C5" i="37"/>
  <c r="G5" i="35"/>
  <c r="E5" i="35"/>
  <c r="C5" i="35"/>
  <c r="G5" i="34"/>
  <c r="E5" i="34"/>
  <c r="C5" i="34"/>
  <c r="G5" i="32"/>
  <c r="E5" i="32"/>
  <c r="C5" i="32"/>
  <c r="C5" i="30"/>
  <c r="E5" i="30"/>
  <c r="G5" i="30"/>
  <c r="D9" i="4"/>
  <c r="D10" i="4"/>
  <c r="D11" i="4"/>
  <c r="D12" i="4"/>
  <c r="D13" i="4"/>
  <c r="D14" i="4"/>
  <c r="D15" i="4"/>
  <c r="D16" i="4"/>
  <c r="D17" i="4"/>
  <c r="D18" i="4"/>
  <c r="B3" i="48"/>
  <c r="B14" i="4"/>
  <c r="B13" i="4"/>
  <c r="B8" i="3"/>
  <c r="B8" i="4" s="1"/>
  <c r="D8" i="4"/>
  <c r="C8" i="3"/>
  <c r="B3" i="43" s="1"/>
  <c r="C3" i="4"/>
  <c r="C4" i="4"/>
  <c r="F7" i="4"/>
  <c r="B4" i="3"/>
  <c r="B5" i="3"/>
  <c r="D3" i="2"/>
  <c r="D5" i="2"/>
  <c r="J23" i="4" l="1"/>
  <c r="B17" i="4"/>
  <c r="B11" i="4"/>
  <c r="B12" i="4"/>
  <c r="B18" i="4"/>
  <c r="B10" i="4"/>
  <c r="B15" i="4"/>
  <c r="B2" i="43"/>
  <c r="O15" i="43"/>
  <c r="M21" i="4" s="1"/>
  <c r="M23" i="4" s="1"/>
  <c r="B2" i="48"/>
  <c r="B9" i="4"/>
  <c r="B16" i="4"/>
  <c r="D34" i="2"/>
  <c r="C19" i="4"/>
  <c r="M19" i="4" l="1"/>
  <c r="K19" i="4"/>
  <c r="L19" i="4"/>
  <c r="J19" i="4"/>
  <c r="Q19" i="4"/>
  <c r="I19" i="4"/>
  <c r="P19" i="4"/>
  <c r="H19" i="4"/>
  <c r="N19" i="4"/>
  <c r="O19" i="4"/>
  <c r="G19" i="4"/>
  <c r="F19" i="4"/>
  <c r="C22" i="50"/>
  <c r="C23" i="50" s="1"/>
  <c r="C24" i="50" l="1"/>
  <c r="F10" i="4" s="1"/>
  <c r="F20" i="4" s="1"/>
</calcChain>
</file>

<file path=xl/sharedStrings.xml><?xml version="1.0" encoding="utf-8"?>
<sst xmlns="http://schemas.openxmlformats.org/spreadsheetml/2006/main" count="763" uniqueCount="279">
  <si>
    <t>نموذج معايير درجات تقييم التأهيل المسبق</t>
  </si>
  <si>
    <t xml:space="preserve"> خدمات إدارة المشاريع</t>
  </si>
  <si>
    <t>لصالح</t>
  </si>
  <si>
    <t>[أدخل اسم الجهة]</t>
  </si>
  <si>
    <t>[أدخل رقم الحزمة]</t>
  </si>
  <si>
    <r>
      <t>ملاحظة المُعِدّ:</t>
    </r>
    <r>
      <rPr>
        <sz val="10"/>
        <rFont val="Arial"/>
        <family val="2"/>
      </rPr>
      <t xml:space="preserve"> على المقيّمين استخدام هذه التعليمات لتوثيق أسماء فريق التقييم والمعايير ودرجات التقييم للتأكد من أن عملية التقييم رسمية ويتم تنفيذها بعدل وبشكل أخلاقي.  بمجرد صياغة هذه الوثيقة، يجب حذف "ملاحظة المُعِدّ" هذه من الوثيقة قبل إصدار معايير التقييم درجات التقييم.</t>
    </r>
  </si>
  <si>
    <t>تم توثيق أسماء فريق التقييم والنسب الترجيحية للأوزان ومعايير التقييم الواردة في هذا الوثيقة والتي تعد الأساس لاختيار الشركات التي ستتم دعوتها لتقديم العروض القادمة للخدمات الاستشارية لإدارة المشاريع.</t>
  </si>
  <si>
    <t>الاعتماد</t>
  </si>
  <si>
    <t>الاسم</t>
  </si>
  <si>
    <t>المسمى الوظيفي/ المنصب</t>
  </si>
  <si>
    <t>التوقيع</t>
  </si>
  <si>
    <t>التاريخ</t>
  </si>
  <si>
    <t>عنوان العقد</t>
  </si>
  <si>
    <t>رقم العقد</t>
  </si>
  <si>
    <t>مقدم العطاء رقم 1</t>
  </si>
  <si>
    <t>مقدم العطاء رقم 2</t>
  </si>
  <si>
    <t>مقدم العطاء رقم 3</t>
  </si>
  <si>
    <t>مقدم العطاء رقم 4</t>
  </si>
  <si>
    <t>مقدم العطاء رقم 5</t>
  </si>
  <si>
    <t>مقدم العطاء رقم 6</t>
  </si>
  <si>
    <t>مقدم العطاء رقم 7</t>
  </si>
  <si>
    <t>مقدم العطاء رقم 8</t>
  </si>
  <si>
    <t>مقدم العطاء رقم 9</t>
  </si>
  <si>
    <t>مقدم العطاء رقم 10</t>
  </si>
  <si>
    <t>مقدم العطاء رقم 11</t>
  </si>
  <si>
    <t>مقدم العطاء رقم 12</t>
  </si>
  <si>
    <t>رقم الاتصال:</t>
  </si>
  <si>
    <t>البريد الإلكتروني</t>
  </si>
  <si>
    <t>[أدخل اسم العقد]</t>
  </si>
  <si>
    <t>[أدخل رقم العقد]</t>
  </si>
  <si>
    <t>[اسم مقدم العطاء رقم 1]</t>
  </si>
  <si>
    <t>[اسم مقدم العطاء رقم 2]</t>
  </si>
  <si>
    <t>[اسم مقدم العطاء رقم 3]</t>
  </si>
  <si>
    <t>[اسم مقدم العطاء رقم 4]</t>
  </si>
  <si>
    <t>[اسم مقدم العطاء رقم 5]</t>
  </si>
  <si>
    <t>[اسم مقدم العطاء رقم 6]</t>
  </si>
  <si>
    <t>[اسم مقدم العطاء رقم 7]</t>
  </si>
  <si>
    <t>[اسم مقدم العطاء رقم 8]</t>
  </si>
  <si>
    <t>[اسم مقدم العطاء رقم 9]</t>
  </si>
  <si>
    <t>[اسم مقدم العطاء رقم 10]</t>
  </si>
  <si>
    <t>[اسم مقدم العطاء رقم 11]</t>
  </si>
  <si>
    <t>[اسم مقدم العطاء رقم 12]</t>
  </si>
  <si>
    <t>[أدخل اسم أخصائي تحرير العقود]</t>
  </si>
  <si>
    <t>[أدخل عنوان البريد الإلكتروني]</t>
  </si>
  <si>
    <t>رقم العقد:</t>
  </si>
  <si>
    <t>عنوان العقد:</t>
  </si>
  <si>
    <t>الأقسام التي يمثلها فريق التقييم</t>
  </si>
  <si>
    <t>قائد فريق التقييم</t>
  </si>
  <si>
    <t>العقود والمشتريات</t>
  </si>
  <si>
    <t>الهندسة</t>
  </si>
  <si>
    <t>التشييد</t>
  </si>
  <si>
    <t>ضبط المشاريع</t>
  </si>
  <si>
    <t>المخاطر البيئية</t>
  </si>
  <si>
    <t>الصحة والسلامة</t>
  </si>
  <si>
    <t>الجودة</t>
  </si>
  <si>
    <t>[أخرى]</t>
  </si>
  <si>
    <t>رقم البند</t>
  </si>
  <si>
    <t>الإجمالي</t>
  </si>
  <si>
    <t>نموذج التأهيل المسبق</t>
  </si>
  <si>
    <t>القسم 1</t>
  </si>
  <si>
    <t xml:space="preserve">القسم 2 </t>
  </si>
  <si>
    <t>القسم 3</t>
  </si>
  <si>
    <t>القسم 4</t>
  </si>
  <si>
    <t>القسم 5</t>
  </si>
  <si>
    <t>القسم 6</t>
  </si>
  <si>
    <t>القسم 7</t>
  </si>
  <si>
    <t>القسم 8</t>
  </si>
  <si>
    <t>القسم 9</t>
  </si>
  <si>
    <t>القسم 10</t>
  </si>
  <si>
    <t>القسم 11</t>
  </si>
  <si>
    <t>الوزن النسبي (%)</t>
  </si>
  <si>
    <t>*اسم العضو</t>
  </si>
  <si>
    <t>اسم النموذج</t>
  </si>
  <si>
    <t>معلومات عامة</t>
  </si>
  <si>
    <t>المعلومات المالية</t>
  </si>
  <si>
    <t>مخطط الهيكل التنظيمي والموظفين الرئيسيين</t>
  </si>
  <si>
    <t xml:space="preserve">الشهادات والرخص / الجودة </t>
  </si>
  <si>
    <t>الصحة والسلامة والأمن والبيئة</t>
  </si>
  <si>
    <t>الموارد (من جميع أنحاء العالم)</t>
  </si>
  <si>
    <t>بيان الخبرة</t>
  </si>
  <si>
    <t>المستشارون المتعاقدون من الباطن</t>
  </si>
  <si>
    <t>استراتيجية الاستعانة بالموارد</t>
  </si>
  <si>
    <t>الأتمتة والقدرة على إدارة البيانات والخبرة</t>
  </si>
  <si>
    <t>إدارة الوثائق، والاحتفاظ بالسجلات ونظام إدارة المحتوى المؤسسي</t>
  </si>
  <si>
    <t xml:space="preserve">            </t>
  </si>
  <si>
    <t xml:space="preserve">  رقم العقد: </t>
  </si>
  <si>
    <t xml:space="preserve">  عنوان العقد:  </t>
  </si>
  <si>
    <t>تقييمات التأهيل المسبق المستكملة</t>
  </si>
  <si>
    <t>خطاب النموذج</t>
  </si>
  <si>
    <t>مراجعة الفريق</t>
  </si>
  <si>
    <t>تعيين أعضاء فريق التقييم في نماذج العطاءات</t>
  </si>
  <si>
    <t>الشخص المكلَّف (رقم 1)</t>
  </si>
  <si>
    <t>العقود</t>
  </si>
  <si>
    <t>جميع المجالات</t>
  </si>
  <si>
    <t xml:space="preserve">الجودة </t>
  </si>
  <si>
    <t xml:space="preserve">السلامة </t>
  </si>
  <si>
    <t xml:space="preserve">إدارة المشاريع والتشييد </t>
  </si>
  <si>
    <t xml:space="preserve">الشؤون الهندسية </t>
  </si>
  <si>
    <t>إدارة الوثائق</t>
  </si>
  <si>
    <t>الشخص المكلَّف (رقم 2)</t>
  </si>
  <si>
    <t>الشخص المكلَّف (رقم 3)</t>
  </si>
  <si>
    <t>الشخص المكلَّف (رقم 4)</t>
  </si>
  <si>
    <t xml:space="preserve">رقم العقد </t>
  </si>
  <si>
    <t xml:space="preserve">عنوان العقد:  </t>
  </si>
  <si>
    <t>الرقم</t>
  </si>
  <si>
    <t>ملخص مجموع النقاط</t>
  </si>
  <si>
    <t>اجتياز المعايير الرئيسية</t>
  </si>
  <si>
    <t>الدرجة الأدنى للقبول من الناحية الفنية</t>
  </si>
  <si>
    <t>مقياس التصنيف الفردي لنماذج التقييم (مجمع)</t>
  </si>
  <si>
    <t>ملخّص تقييم التأهيل المسبق</t>
  </si>
  <si>
    <t>درجات الترجيح من 0 إلى 10</t>
  </si>
  <si>
    <t>اجتياز/عدم اجتياز</t>
  </si>
  <si>
    <t xml:space="preserve">يتجاوز المتطلبات إلى حد كبير  </t>
  </si>
  <si>
    <t>يتجاوز المتطلبات</t>
  </si>
  <si>
    <t>يلبي المتطلبات</t>
  </si>
  <si>
    <t>يحقق معظم التوقعات</t>
  </si>
  <si>
    <t>أقل من التوقعات</t>
  </si>
  <si>
    <t>لا استجابة أو استجابة غير مقبولة</t>
  </si>
  <si>
    <t>ملاحظات:</t>
  </si>
  <si>
    <t>عامل القياس</t>
  </si>
  <si>
    <t>النتيجة الإجمالية</t>
  </si>
  <si>
    <t>يرجى الرجوع إلى أوراق التقييم الفردي للاطلاع على طريقة تسجيل النقاط لكل معيار</t>
  </si>
  <si>
    <t xml:space="preserve">في حال تحول أي خلية في نموذج التقييم إلى اللون الأحمر، يرجى التأكد من أن النقاط المسجلة لم تتجاوز الحد الأعلى من النقاط </t>
  </si>
  <si>
    <t>المعايير الرئيسية</t>
  </si>
  <si>
    <t>ك</t>
  </si>
  <si>
    <t>مقدم العطاء</t>
  </si>
  <si>
    <t>مقياس التقييم (عينة)</t>
  </si>
  <si>
    <t>لا أو استجابة غير مقبولة</t>
  </si>
  <si>
    <t>نموذج التقييم</t>
  </si>
  <si>
    <t xml:space="preserve">تقييم: </t>
  </si>
  <si>
    <t>عامل الوزن =</t>
  </si>
  <si>
    <t>المعايير</t>
  </si>
  <si>
    <t>هل قدّم مقدم العطاء تفاصيل كافية وفقًا للقسم 1؟</t>
  </si>
  <si>
    <t>هل المعلومات المقدمة تشير إلى قدرة الشركة على أداء هذا الدور؟</t>
  </si>
  <si>
    <t xml:space="preserve"> </t>
  </si>
  <si>
    <t xml:space="preserve">مجموع النقاط (المجموع) </t>
  </si>
  <si>
    <t>الدرجة المئوية (مجموع النقاط × عامل الترجيح / 100)</t>
  </si>
  <si>
    <t>النقاط الموزونة (المتوسط ​​× عامل الوزن)</t>
  </si>
  <si>
    <t>[أدخل الاسم]</t>
  </si>
  <si>
    <t>مجموع النقاط</t>
  </si>
  <si>
    <t>ملاحظات / توضيحات</t>
  </si>
  <si>
    <t>الحد الأقصى لمجموع النقاط</t>
  </si>
  <si>
    <t>الترجيح</t>
  </si>
  <si>
    <t>أسس التقييم</t>
  </si>
  <si>
    <t>5 نقاط إذا كان يتجاوز المتطلبات إلى حد كبير
4 نقاط إذا كان يتجاوز المتطلبات
3 نقاط إذا كان يلبي المتطلبات
(2) نقطتان إذا كان يحقق معظم التوقعات
(1) نقطة واحدة إذا كان أقل من التوقعات
(0) صفر نقطة في حال عدم تقديم إجابة أو إجابة غير مقبولة</t>
  </si>
  <si>
    <t>هل قدّم مقدم العطاء تفاصيل كافية وفقًا للقسم 2؟</t>
  </si>
  <si>
    <t>هل تشير المعلومات المقدمة إلى امتلاكه القدرة على أداء هذا الدور؟</t>
  </si>
  <si>
    <t>هل مقدم العطاء قادر على الحصول على ضمان حسن التنفيذ؟</t>
  </si>
  <si>
    <t>هل يستطيع مقدم العطاء الحصول على ضمان الشركة الأم؟</t>
  </si>
  <si>
    <t>يلبي المتطلبات - الدرجة  ؛ يلبي معظم المتطلبات - الدرجة 2؛ أقل من التوقعات - الدرجة 1؛ لا توجد استجابة أو استجابة غير مقبولة - الدرجة 0</t>
  </si>
  <si>
    <t>يحصل مقدم العطاء على درجة 3 إذا كان قادرًا على تقديم ضمان حسن التنفيذ دون استثناءات.  يحصل مقدم العطاء على درجة 0 إذا لم يكن قادرًا على تقديم ضمان حسن التنفيذ دون استثناءات.</t>
  </si>
  <si>
    <t>يحصل مقدم العطاء على درجة 3 إذا كان قادرًا على تقديم ضمان الشركة الأم دون استثناءات.  يحصل مقدم العطاء على درجة 0 إذا لم يخطط لتقديم ضمان الشركة الأم دون استثناءات.</t>
  </si>
  <si>
    <t>1. هل أرفق مقدم العطاء مخططًا للهيكل التنظيمي يوضح الموظفين الرئيسيين بما في ذلك العدد والمسميات الوظيفية وفئات العاملين في المكتب وفي الميدان.</t>
  </si>
  <si>
    <t>2. هل يوجد عدد كافٍ من الموظفين لإنجاز مهام هذا العقد؟ (ضع النقاط لكل منصب على حدة)</t>
  </si>
  <si>
    <t>3. هل أرفق مقدم العطاء السير الذاتية لكل منصب بالصيغة المطلوبة وهل يوضح الهيكل التنظيمي للمشروع مكان كل منصب بوضوح والجهة التي تشرف عليه</t>
  </si>
  <si>
    <t>مدير قُطري في المملكة</t>
  </si>
  <si>
    <t>مدير إدارة التخطيط الاستراتيجي والدراسات</t>
  </si>
  <si>
    <t>مدير العمليات</t>
  </si>
  <si>
    <t>مدير الإدارة الهندسية</t>
  </si>
  <si>
    <t>مدير إدارة العقود</t>
  </si>
  <si>
    <t>مدير إدارة ضبط المشاريع</t>
  </si>
  <si>
    <t>مدير التدريب</t>
  </si>
  <si>
    <t xml:space="preserve">مدير إدارة التشييد </t>
  </si>
  <si>
    <t xml:space="preserve">مدير التشييد </t>
  </si>
  <si>
    <t>إدارة المعلومات (الوثائق والسجلات) ومدير نظام إدارة المحتوى المؤسسي</t>
  </si>
  <si>
    <t>يحصل مقدم العطاء على الدرجة 5 إذا قدم مخططًا يوضح جميع الموظفين الرئيسيين، بما في ذلك عدد الموظفين والمسميات الوظيفية والفئات وموقع العمل وتسمية جميع الموظفين جميعًا.
يحصل مقدم العطاء على الدرجة 4 إذا قدم مخططًا يوضح جميع الموظفين الرئيسيين، بما في ذلك عدد الموظفين والمسميات الوظيفية والفئات وموقع العمل وتسمية أكثر من 50% من جميع الموظفين.
يحصل مقدم العطاء على الدرجة 3 إذا قدم مخططًا يوضح جميع الموظفين الرئيسيين، بما في ذلك عدد الموظفين والمسميات الوظيفية والفئات وموقع العمل وتسمية جميع الموظفين جميعًا.
إذا لم يتم تحقيق الدرجة 3 أو 4 أو 5 قم بخصم نقطة واحدة من (الدرجة 3) لكل فئة من المعلومات المفقودة.
الحد الأدنى من النقاط هو 0.</t>
  </si>
  <si>
    <r>
      <t xml:space="preserve">5 نقاط إذا كانت الخبرة أكثر من 35 سنة
4 نقاط إذا كانت الخبرة من 30 إلى 34 سنة
</t>
    </r>
    <r>
      <rPr>
        <b/>
        <sz val="12"/>
        <rFont val="Arial"/>
        <family val="2"/>
      </rPr>
      <t>3 نقاط إذا كانت الخبرة من 25 إلى 29 سنة</t>
    </r>
    <r>
      <rPr>
        <sz val="12"/>
        <rFont val="Arial"/>
        <family val="2"/>
      </rPr>
      <t xml:space="preserve">
(2) نقطتان إذا كانت الخبرة من 20 إلى 24 سنة
(1) نقطة واحدة إذا كانت الخبرة من 15 إلى 19 سنة
(0) صفر نقطة إذا كانت الخبرة أقل من 15 سنة</t>
    </r>
  </si>
  <si>
    <t>لكل مقدم العطاء</t>
  </si>
  <si>
    <t>نقاط الخبرة الكلية</t>
  </si>
  <si>
    <t>شهادة مؤهلة في مجال له صلة</t>
  </si>
  <si>
    <t>يتم تسجيل كل هذه المعايير على أنها تنطبق = 1، ولا تنطبق = 0.  يجب تعبئة الخلايا الزرقاء فقط.</t>
  </si>
  <si>
    <t>يتحدث العربية</t>
  </si>
  <si>
    <t>الخبرة الإقليمية</t>
  </si>
  <si>
    <t>الخبرة في المملكة</t>
  </si>
  <si>
    <t>الخبرة في المشروع / القطاع</t>
  </si>
  <si>
    <t>5 سنوات خبرة أو أكثر في الشركة</t>
  </si>
  <si>
    <t>خبرة في منصب مماثل</t>
  </si>
  <si>
    <t>خبرة عمل مع جهة قطاع عام</t>
  </si>
  <si>
    <t>1. هل الشركة حاصلة على الاعتمادات الخاصة بالقطاع؟</t>
  </si>
  <si>
    <t xml:space="preserve">2. هل الشركة حاصلة على شهادة الآيزو 9001 (نظام إدارة الجودة)؟
 </t>
  </si>
  <si>
    <t>3. هل لدى الشركة رخص مهنية؟</t>
  </si>
  <si>
    <t>4. هل لدى الشركة أي تسجيل / رخصة مهنية للتصميم الهندسي تم الحصول عليها من المملكة العربية السعودية؟</t>
  </si>
  <si>
    <t>5. هل الشركة حاصلة على شهادة آيزو 14001؟</t>
  </si>
  <si>
    <t xml:space="preserve">درجة النجاح الدنيا لاجتياز المعايير هي 60 </t>
  </si>
  <si>
    <t>تمتلك الشركة ثلاثة اعتمادات من القطاع = 5؛ 
تمتلك الشركة اعتمادين من القطاع = 3؛ 
تمتلك الشركة اعتمادًا واحدًا من القطاع = 1؛ الشركة ليس لديها اعتماد في القطاع = 0</t>
  </si>
  <si>
    <t>الشركة حاصلة على شهادة آيزو 9001 صالحة (نسخة 2015) = 5؛ الشركة حاصلة على شهادة آيزو 9001 منتهية الصلاحية (نسخة 2015) = 4؛ 
الشركة حاصلة على شهادة آيزو 9001 (نسخة 2008) = 3؛ 
الشركة ليس لديها شهادة آيزو = 0</t>
  </si>
  <si>
    <t>الشركة لديها ثلاثة رخص مهنية = 5؛
الشركة لديها رخصتين مهنيتين = 2؛
الشركة لديها رخصة مهنية واحدة = 1؛</t>
  </si>
  <si>
    <t>الشركة حاصلة على شهادة في المملكة العربية السعودية = 5؛ ليس لدى الشركة أي شهادات تم الحصول عليها في المملكة العربية السعودية = 0</t>
  </si>
  <si>
    <t>الشركة حاصلة على شهادة آيزو 14001= 5؛ الشركة حاصلة على شهادة آيزو 14001 منتهية الصلاحية = 3؛ 
الشركة ليس لديها شهادة آيزو = 0</t>
  </si>
  <si>
    <t>أ. كيف تقيم مؤشرات أداء مقدم العطاء خلال السنوات الثلاث الماضية؟</t>
  </si>
  <si>
    <t>ب. هل لدى مقدم العطاء برنامج استباقي لإدارة المخاطر؟  هل تشير المعلومات المقدمة إلى إجراء يتخذه لإدارة وتقييم المخاطر؟</t>
  </si>
  <si>
    <t>ج. هل لدى مقدم العطاء مقاول لبرنامج إدارة الصحة والسلامة والأمن والبيئة؟  هل يشمل برنامج إدارة الصحة والسلامة والأمن والبيئة فحص واختيار ومراقبة المستشار من الباطن والمقاولين؟</t>
  </si>
  <si>
    <t>د. هل لدى مقدم العطاء سياسة خاصة بالصحة والسلامة والأمن والبيئة؟ هل قدم مقدم العطاء قائمة بإجراءات الصحة والسلامة والأمن والبيئة؟  هل قائمة الإجراءات شاملة؟</t>
  </si>
  <si>
    <t>هـ. هل تم الاستشهاد برأي مقدم العطاء من أي جهة حكومية؟  هل حصل مقدم العطاء على أي جوائز؟</t>
  </si>
  <si>
    <t>و. هل لدى مقدمي العطاء برنامج تدريب على الصحة والسلامة والأمن والبيئة؟  هل يحتوي برنامج صحة والسلامة والأمن والبيئة على عملية توجيه / إجراء لتأهيل الموظفين للعمل؟</t>
  </si>
  <si>
    <t>ز.  هل حصل مقدم العطاء على شهادات الصحة والسلامة والأمن والبيئة من معاهد معترف بها ومعترف بها مثل آيزو ومعيار إدارة السلامة والصحة المهنية (OHSAS)</t>
  </si>
  <si>
    <t>أ- هل حدد مقدم العطاء ممثلًا مناسبًا وخبيرًا في مجال البيئة والصحة والسلامة وفريق إداري من ذوي الخبرة؟</t>
  </si>
  <si>
    <t>ب- هل قدم مقدم العطاء نسخة من سياسته البيئية والصحية وملخصًا يصف التزامه بالحفاظ على البيئة والصحة والسلامة وعدم وقوع حوادث؟</t>
  </si>
  <si>
    <t>ج- هل قدم مقدم العطاء نسخة أو ملخصًا عن برنامجه وأنظمته وإجراءاته البيئية والصحية وهل تتوافق مع معايير شركة بكتل وتوقعات العميل أم أنها قابلة للتكيف لتلبية متطلبات المشروع؟</t>
  </si>
  <si>
    <t>إذا كان متوسط ​​درجة مقدم العطاء أقل من 60 أو كانت أي درجة صفرًا، فيجب أن يكون التقييم "لا يجتاز"</t>
  </si>
  <si>
    <t xml:space="preserve">أقل من متوسط ​​معدلات القطاع مع الاتجاه التنازلي = 5                                                        أقل من معدلات القطاع مع الاتجاه المتزايد = 4                                                                متوسط ​​الأداء 10% قريب من متوسط معدلات القطاع = 3                                           أعلى من معدلات القطاع 25%                             متوسط ​​الاتجاه التنازلي = 2 أعلى بكثير من متوسط القطاع. 50% نقطة إذا كان باتجاه تنازلي =1                         أعلى بكثير من متوسط القطاع، 50% باتجاه تنازلي أو بدون بيانات =0                                 </t>
  </si>
  <si>
    <t>لا توجد استشهادات محليًا ولا دوليًا = 5
استشهادات دولية بسيطة وبدون استشهادات محلية = 4
استشهادات دولية معتدلة بدون أو باستشهادات محلية بسيطة = 3
استشهاد محلي واحد متوسط ​​أو استشهادات بسيطة متعددة = 2
استشهاد محلي رئيسي واحد أو استشهادات محلية متعددة ذات طبيعة معتدلة = 1
استشهادات محلية أو دولية متعددة، أو عدم وجود استجابة = 0</t>
  </si>
  <si>
    <t>لدى الشركة شهادتان ساريتان تحصل على 5
لدى الشركة شهادة سارية واحدة تحصل على 3
لدى الشركة شهادة منتهية الصلاحية تحصل على 1
(0) صفر نقطة في حال عدم تقديم إجابة أو إجابة غير مقبولة</t>
  </si>
  <si>
    <t>النقاط البارزة في المعايير:</t>
  </si>
  <si>
    <r>
      <rPr>
        <b/>
        <sz val="10"/>
        <rFont val="Calibri Light"/>
        <family val="2"/>
      </rPr>
      <t xml:space="preserve">معدّلات القطاع: </t>
    </r>
    <r>
      <rPr>
        <sz val="10"/>
        <rFont val="Calibri Light"/>
        <family val="2"/>
      </rPr>
      <t xml:space="preserve">مؤشرات الأداء كما تم نشرها من قبل الهيئات المحلية والدولية بشكل رئيسي: المؤسسة العامة للتأمينات الاجتماعية، إدارة السلامة والصحة المهنية، منظمة العمل الدولية
</t>
    </r>
  </si>
  <si>
    <r>
      <rPr>
        <b/>
        <sz val="10"/>
        <rFont val="Calibri Light"/>
        <family val="2"/>
      </rPr>
      <t xml:space="preserve">التوقعات: </t>
    </r>
    <r>
      <rPr>
        <sz val="10"/>
        <rFont val="Calibri Light"/>
        <family val="2"/>
      </rPr>
      <t xml:space="preserve">برنامج مكتوب يحدد الخطوط العريضة لإرشادات المعاينة والمسؤوليات والوتيرة والمتابعة قيد التنفيذ
</t>
    </r>
  </si>
  <si>
    <r>
      <rPr>
        <b/>
        <sz val="10"/>
        <rFont val="Calibri Light"/>
        <family val="2"/>
      </rPr>
      <t xml:space="preserve">التوقعات: </t>
    </r>
    <r>
      <rPr>
        <sz val="10"/>
        <rFont val="Calibri Light"/>
        <family val="2"/>
      </rPr>
      <t xml:space="preserve">الدليل الذي يثبت أن المقاولين يتم تقييمهم على أساس الأداء في جوانب الصحة والسلامة والبيئة كجزء من عملية الاختيار، ومعايير الاختيار تستوفي بمتطلبات مشروع، ويوجد برنامج لإدارة أداء الصحة والسلامة والبيئة للمقاول مع دليل على التنفيذ.
</t>
    </r>
  </si>
  <si>
    <r>
      <rPr>
        <b/>
        <sz val="10"/>
        <rFont val="Calibri Light"/>
        <family val="2"/>
      </rPr>
      <t xml:space="preserve">التوقعات: </t>
    </r>
    <r>
      <rPr>
        <sz val="10"/>
        <rFont val="Arial"/>
        <family val="2"/>
      </rPr>
      <t xml:space="preserve">سياسة مكتوبة موقعة من أعلى منصب في الشركة، قائمة الإجراءات تلبي معايير المشروع الموضحة في الكتاب الأبيض </t>
    </r>
  </si>
  <si>
    <t xml:space="preserve">كما هو مفصل في وضع درجات التقييم </t>
  </si>
  <si>
    <r>
      <rPr>
        <b/>
        <sz val="10"/>
        <rFont val="Calibri Light"/>
        <family val="2"/>
      </rPr>
      <t xml:space="preserve">التوقعات: </t>
    </r>
    <r>
      <rPr>
        <sz val="10"/>
        <rFont val="Calibri Light"/>
        <family val="2"/>
      </rPr>
      <t>يُقدَّم تدريب السلامة للعمليات المتخصصة، ولكن لم يتم إجراء تدريب روتيني</t>
    </r>
    <r>
      <rPr>
        <b/>
        <sz val="10"/>
        <rFont val="Calibri Light"/>
        <family val="2"/>
      </rPr>
      <t xml:space="preserve">. </t>
    </r>
    <r>
      <rPr>
        <sz val="10"/>
        <rFont val="Calibri Light"/>
        <family val="2"/>
      </rPr>
      <t xml:space="preserve">يتلقى جميع الموظفين التوجيه ولديهم كتيب مطبوع. </t>
    </r>
  </si>
  <si>
    <r>
      <rPr>
        <b/>
        <sz val="10"/>
        <rFont val="Calibri Light"/>
        <family val="2"/>
      </rPr>
      <t xml:space="preserve">التوقعات: </t>
    </r>
    <r>
      <rPr>
        <sz val="10"/>
        <rFont val="Calibri Light"/>
        <family val="2"/>
      </rPr>
      <t xml:space="preserve">يوجد دليل للصحة والسلامة والبيئة، ويلبي الحد الأدنى من معايير البرنامج الوطني لدعم إدارة المشروعات والتشغيل والصيانة في الجهات العامة (مشروعات)، وهناك دليل على التنفيذ. الحصول على درجة أ+ في شهادة الصحة والسلامة والبيئة من المعهد البريطاني OHSAS وعلى نفس الدرجة في شهادة الآيزو 14001
</t>
    </r>
  </si>
  <si>
    <t>القسم أ. 1. هل وضع مقدم العطاء قائمة ببيانات الموارد البشرية المهنية للسنوات الثلاث الأخيرة؟</t>
  </si>
  <si>
    <t>القسم أ. 2. هل يوجد عدد كافٍ من الموظفين لإنجاز مهام هذا العقد؟ (ضع النقاط لكل منصب على حدة)</t>
  </si>
  <si>
    <t>القسم ب- هل قدّم مقدم العطاء البيانات الخاصة بالشركة مدعومة بسجلات وزارة العمل للموارد المهنية في المملكة العربية السعودية للسنوات الثلاث (3) الماضية، إلى جانب تصنيفها وفقًا للتخصصات والمناصب.</t>
  </si>
  <si>
    <t>أ- هل قام مقدم العرض بإدراج وظائف / وظائف تجارية حرفية وغير حرفية؟  هل هذه الوظائف متوافقة مع متطلبات العمل؟</t>
  </si>
  <si>
    <t>مديرو المشاريع</t>
  </si>
  <si>
    <t>مهندس تخطيط عمراني</t>
  </si>
  <si>
    <t>مُصمم حضري</t>
  </si>
  <si>
    <t>مهندسو نقل ومواصلات</t>
  </si>
  <si>
    <t>محللون ماليون</t>
  </si>
  <si>
    <t>اقتصاديون</t>
  </si>
  <si>
    <t>مهندسون مدنيون</t>
  </si>
  <si>
    <t>مهندسو إنشاءات</t>
  </si>
  <si>
    <t>مهندسون ميكانيكيون</t>
  </si>
  <si>
    <t>مهندسو هايدوروليك / خدمات عامة</t>
  </si>
  <si>
    <t>مهندسون كهربائيون</t>
  </si>
  <si>
    <t>مهندسو كهرباء في الطاقة ذات التيار المنخفض</t>
  </si>
  <si>
    <t>مهندسون معماريون</t>
  </si>
  <si>
    <t>مهندسو (كاد) تصميم بمساعدة الحاسوب</t>
  </si>
  <si>
    <t>أخصائيو التواصل مع الجهات المعنية</t>
  </si>
  <si>
    <t>مسؤولو عقود</t>
  </si>
  <si>
    <t xml:space="preserve">مهندسو تقدير تكاليف </t>
  </si>
  <si>
    <t xml:space="preserve">مهندسو جدولة </t>
  </si>
  <si>
    <t>مهندسو تقدير تكاليف</t>
  </si>
  <si>
    <t>أخصائيو ضبط الجودة</t>
  </si>
  <si>
    <t>محللو مخاطر</t>
  </si>
  <si>
    <t>مديرو التدريب</t>
  </si>
  <si>
    <t>مديرو التحسين المستمر</t>
  </si>
  <si>
    <t>متخصصو أو مراقبو إدارة الوثائق</t>
  </si>
  <si>
    <t>مسؤولو صحة وسلامة وأمن وبيئة</t>
  </si>
  <si>
    <t>مديرو الاختبارات والتشغيل التجريبي</t>
  </si>
  <si>
    <t>مديرو التشييد</t>
  </si>
  <si>
    <t>مهندسون ميدانيون</t>
  </si>
  <si>
    <t>ب. هل أظهر مقدم العطاء موظفي المشروع من مرحلة الانتقال إلى الموقع حتى الانتهاء من العمل؟</t>
  </si>
  <si>
    <t>3 نقاط في حال تقديم جميع البيانات
اطرح نقطة عن كل سنة لا يظهر فيها الموظفون.
صفر نقطة في حال عدم تقديم البيانات المطلوبة</t>
  </si>
  <si>
    <t>5 نقاط إذا كان يتجاوز المتطلبات إلى حد كبير
4 نقاط إذا كان يتجاوز المتطلبات
3 نقاط إذا كان يلبي المتطلبات
(2) نقطتان إذا كان يحقق معظم التوقعات
(1) نقطة واحدة إذا كان أقل من التوقعات
(1) نقطة في حال عدم تقديم إجابة أو إجابة غير مقبولة</t>
  </si>
  <si>
    <t>5 نقاط إذا كان يتجاوز المتطلبات إلى حد كبير
4 نقاط إذا كان يتجاوز المتطلبات
3 نقاط إذا كان يلبي المتطلبات
(2) نقطتان إذا كان يحقق معظم التوقعات
(1) نقطة واحدة إذا كان أقل من التوقعات
(2) نقطة في حال عدم تقديم إجابة أو إجابة غير مقبولة</t>
  </si>
  <si>
    <t>5 نقاط إذا كان يتجاوز المتطلبات إلى حد كبير
4 نقاط إذا كان يتجاوز المتطلبات
3 نقاط إذا كان يلبي المتطلبات
(2) نقطتان إذا كان يحقق معظم التوقعات
(1) نقطة واحدة إذا كان أقل من التوقعات
(3) نقطة في حال عدم تقديم إجابة أو إجابة غير مقبولة</t>
  </si>
  <si>
    <t>5 نقاط إذا كان يتجاوز المتطلبات إلى حد كبير
4 نقاط إذا كان يتجاوز المتطلبات
3 نقاط إذا كان يلبي المتطلبات
(2) نقطتان إذا كان يحقق معظم التوقعات
(1) نقطة واحدة إذا كان أقل من التوقعات
(4) نقطة في حال عدم تقديم إجابة أو إجابة غير مقبولة</t>
  </si>
  <si>
    <t>القسم أ. هل قدم مقدم العطاء إجابات عن جميع الأسئلة الواردة في النموذج؟</t>
  </si>
  <si>
    <t>القسم ب. 1. هل عمل مقدم العطاء مع مؤسسات حكومية (داخل المملكة العربية السعودية) في برامج أو مشاريع ذات أهمية وطنية؟   
هل نوع البرنامج / المشروع، وحجمه وتعقيده، ونطاق عمل مقدم العطاء، وفترة البرنامج / المشروع موصوفة؟</t>
  </si>
  <si>
    <t>القسم ب. 2. هل عمل مقدم العطاء مع مؤسسات حكومية (خارج المملكة العربية السعودية) في برامج أو مشاريع ذات أهمية وطنية؟   
هل نوع البرنامج / المشروع، وحجمه وتعقيده، ونطاق عمل مقدم العطاء، وفترة البرنامج / المشروع موصوفة؟</t>
  </si>
  <si>
    <t>القسم ب. 3. هل لدى مقدم العطاء خبرة في خطط محفظة مشاريع تطوير وإدارة البنية التحتية (الخدمات أو المرافق)؟ 
هل تم إعداد وصف لمحفظة المشاريع والعميل ومدة المشروع والقيمة التقريبية للمحفظة / المحفظة؟</t>
  </si>
  <si>
    <r>
      <t xml:space="preserve">القسم ب. 4. هل لدى مقدم العطاء خبرة في إعداد وتقديم خطط متكاملة ومتعددة النطاقات وواسعة النطاق (على مستوى المنطقة أو المنطقة الفرعية أو العاصمة أو المدينة) أو خطط لإدارة النمو الحضري؟  
هل تم ذكر </t>
    </r>
    <r>
      <rPr>
        <i/>
        <sz val="10"/>
        <rFont val="Arial"/>
        <family val="2"/>
      </rPr>
      <t>اسم المشروع والعميل ونطاق عمل مقدم العطاء وفترة المشروع وقيمة العقد؟</t>
    </r>
  </si>
  <si>
    <r>
      <t xml:space="preserve">القسم ب. 5.  هل قام مقدم العطاء بقيادة وإدارة مشاريع / برامج بنية تحتية واسعة النطاق (على مستوى المنطقة أو المنطقة الفرعية أو العاصمة أو المدينة) ابتداءً من التخطيط للمفهوم الأولي والجدوى والتصميم الهندسي المفصل وحتى الاختبار والتشغيل التجريبي والتسليم؟ 
هل تم ذكر </t>
    </r>
    <r>
      <rPr>
        <i/>
        <sz val="10"/>
        <rFont val="Arial"/>
        <family val="2"/>
      </rPr>
      <t>اسم المشروع والعميل ونطاق عمل مقدم العطاء وفترة المشروع وقيمة العقد؟</t>
    </r>
  </si>
  <si>
    <t>هل قدّم مقدم العطاء 3 بيانات حول الخبرة والمؤهلات مع التركيز على العمل في البرامج الحكومية الوطنية ومشاريع البنية التحتية الكبيرة وعلى وجه التحديد مشاريع داخل المملكة العربية السعودية؟</t>
  </si>
  <si>
    <t>بناءً على عبء الأعمال المحدد في هذا القسم والموارد المذكورة في القسم 7، هل يمتلك مقدم العطاء الموارد الكافية لتنفيذ هذا المشروع؟</t>
  </si>
  <si>
    <t>ثلاث (3) نقاط في حال تقديم ثلاث (3) وثائق من البيانات الكاملة ذات الصلة
نقطتان (2) في حال تقديم وثيقتين من البيانات الكاملة ذات الصلة
نقطة واحدة (1) في حال تقديم وثيقة واحدة من البيانات الكاملة ذات الصلة
صفر نقطة في حال عدم تقديم أي وثيقة بيانات مكتملة ذات صلة
اطرح نقطة عن كل سنة لا يظهر فيها الموظفون.</t>
  </si>
  <si>
    <t>ثلاث (3) نقاط إذا كان من الواضح توفر موارد كافية
نقطتان (2) إذا كان من المرجح توفر الموارد اللازمة
نقطة واحدة (1) إذا كانت الموارد مخصصة لأعمال جارية
صفر نقطة إذا كان مقدم العطاء غير قادر على توفير الموارد اللازمة للأعمال الراهنة بسبب كثرة الالتزامات 
اطرح نقطة واحدة (1) لكل سنة لا تظهر فيها الموارد</t>
  </si>
  <si>
    <t>صفر نقطة في حال عدم تقديم البيانات المطلوبة</t>
  </si>
  <si>
    <t>1. إجراءات مقدم العطاء بشأن التأهيل المسبق واختيار المتعاقدين من الباطن يُظهر اتباعه للممارسات الجيدة ويعطي انطباعًا بأنه أخذ بعين الاعتبار المتطلبات الفنية والتجارية في عملية الاختيار</t>
  </si>
  <si>
    <t xml:space="preserve">2. هل لدى مقدم العطاء عملية تُظهر إجراءات مقدم العطاء الخاصة بإدارة المتعاقدين من الباطن والموردين أثناء العمل إدراكه المقبول لمتطلبات الأعمال والالتزامات؟ </t>
  </si>
  <si>
    <t>4. هل أوضح مقدم العطاء كيف يعمم متطلبات العقد وإدارته لهذه الالتزامات على المقاولين من الباطن والموردين</t>
  </si>
  <si>
    <t xml:space="preserve">القسم أ. هل قدم مقدم العطاء بيانات مفصلة حول الموارد التي ستستخدمها الشركة للقيام بمهام خدمات إدارة المشروع والتخطيط الاستراتيجي والهندسة (المقاييس والمواصفات الفنية) ونطاق الأعمال ذات الصلة بهذه الحزمة؟  </t>
  </si>
  <si>
    <t xml:space="preserve">هل يتضح من المعلومات والوصف المقدم من الشركة أنها ستكون قادرة على توفير الموارد الكافية لإدارة الأعمال؟ </t>
  </si>
  <si>
    <t>معايير وضع درجات تقييم الخبرات</t>
  </si>
  <si>
    <t>القسم أ. هل قدم مقدم العطاء إجابات على استبيان الهيكل التنظيمي للأتمتة ومعلومات الفريق؟</t>
  </si>
  <si>
    <t xml:space="preserve">القسم ب. 1. هل لدى مقدم العطاء معيار مرجعي يستخدمه لإنشاء نظام المعلومات الجغرافية ونمذجة معلومات المباني ونظم إدارة البيانات والنماذج؟ </t>
  </si>
  <si>
    <t>القسم ب. 2. هل ستتبع مؤسسة مقدم العطاء معايير خاصة بالمشروع لا تتطابق مع معايير المؤسسة؟</t>
  </si>
  <si>
    <t>القسم ب. 3.  هل تملك مؤسسة مقدم العطاء إجراءات موثقة تستخدم لوصف المشكلة ومراجعة الرسومات؟</t>
  </si>
  <si>
    <t>القسم ب. 4.  هل لدى مؤسسة مقدم العطاء إجراءات موثقة لوصف نظم الترقيم للرسومات والنماذج؟</t>
  </si>
  <si>
    <t xml:space="preserve">القسم ب. 5. ما أوجه التعاون أو نظم الأتمتة وإدارة البيانات (القابلة للاستخدام عبر شبكة الإنترنت) التي يفضلها مقدم العطاء؟ </t>
  </si>
  <si>
    <t>القسم ب. 6. هل لدى مقدم العطاء إجراء موثق يصف الطريقة التي يمكن أن يحدد من خلالها ما إذا كان التدريب الخاص بنظام المعلومات الجغرافية ونمذجة معلومات المباني، فعّال وحديث؟</t>
  </si>
  <si>
    <t>هل قدم مقدم العطاء معلومات عن خبرات الشركة السابقة في الأتمتة واستخدام أدوات إدارة البيانات في مشاريع كبيرة للبنية التحتية أو مشاريع على مستوى المدينة أو المنطقة أو مشاريع وطنية؟  هل أرفق مقدم العطاء أي مهام لإدارة البرنامج تتضمن الإشراف و/أو إدارة استخدام نظام الأتمتة وأدوات إدارة البيانات في مشاريع ضمن البرنامج ودمج مدخلات الغير في النظام الشامل للأتمتة وأدوات إدارة البيانات؟</t>
  </si>
  <si>
    <t xml:space="preserve">أ. هل قدم مقدم العطاء تفاصيل الموظفين الرئيسية المتعلقة بإدارة مستندات المؤسسة والاحتفاظ بالسجلات ونظام إدارة المحتوى المؤسسي؟  </t>
  </si>
  <si>
    <t xml:space="preserve">ب. هل يستخدم مقدم العطاء نظام إدارة المحتوى المؤسسي أو أي نظام / برنامج إلكتروني آخر لإدارة الوثائق وتخزينها </t>
  </si>
  <si>
    <t>هل تشير الردود على الأسئلة إلى أن مقدم العطاء أن لديه قدرات متطورة فيما يتعلق بإدارة المستندات والاحتفاظ بالسجلات وتنفيذ نظام إدارة المحتوى المؤسسي؟</t>
  </si>
  <si>
    <t>SCORE</t>
  </si>
  <si>
    <t>CLARIFICATIONS /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</si>
</sst>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0"/>
      <name val="Arial"/>
    </font>
    <font>
      <sz val="11"/>
      <name val="Arial"/>
      <family val="2"/>
    </font>
    <font>
      <sz val="10"/>
      <name val="Arial"/>
      <family val="2"/>
    </font>
    <font>
      <sz val="8"/>
      <name val="Arial"/>
      <family val="2"/>
    </font>
    <font>
      <u/>
      <sz val="10"/>
      <color indexed="12"/>
      <name val="Arial"/>
      <family val="2"/>
    </font>
    <font>
      <sz val="10"/>
      <name val="Calibri Light"/>
      <family val="2"/>
    </font>
    <font>
      <sz val="11"/>
      <name val="Calibri Light"/>
      <family val="2"/>
    </font>
    <font>
      <sz val="10"/>
      <color theme="1"/>
      <name val="Arial"/>
      <family val="2"/>
    </font>
    <font>
      <b/>
      <sz val="14"/>
      <color theme="1"/>
      <name val="Arial"/>
      <family val="2"/>
    </font>
    <font>
      <b/>
      <sz val="14"/>
      <name val="Arial"/>
      <family val="2"/>
    </font>
    <font>
      <b/>
      <sz val="22"/>
      <name val="Arial"/>
      <family val="2"/>
    </font>
    <font>
      <b/>
      <sz val="11"/>
      <color theme="0"/>
      <name val="Arial"/>
      <family val="2"/>
    </font>
    <font>
      <b/>
      <sz val="12"/>
      <color indexed="10"/>
      <name val="Arial"/>
      <family val="2"/>
    </font>
    <font>
      <b/>
      <sz val="11"/>
      <name val="Arial"/>
      <family val="2"/>
    </font>
    <font>
      <b/>
      <sz val="11"/>
      <color indexed="10"/>
      <name val="Arial"/>
      <family val="2"/>
    </font>
    <font>
      <b/>
      <sz val="20"/>
      <name val="Arial"/>
      <family val="2"/>
    </font>
    <font>
      <sz val="14"/>
      <name val="Arial"/>
      <family val="2"/>
    </font>
    <font>
      <b/>
      <sz val="10"/>
      <name val="Arial"/>
      <family val="2"/>
    </font>
    <font>
      <b/>
      <sz val="18"/>
      <color indexed="10"/>
      <name val="Arial"/>
      <family val="2"/>
    </font>
    <font>
      <sz val="18"/>
      <color indexed="10"/>
      <name val="Arial"/>
      <family val="2"/>
    </font>
    <font>
      <sz val="10"/>
      <color indexed="10"/>
      <name val="Arial"/>
      <family val="2"/>
    </font>
    <font>
      <b/>
      <sz val="10"/>
      <color theme="0"/>
      <name val="Arial"/>
      <family val="2"/>
    </font>
    <font>
      <sz val="9"/>
      <name val="Arial"/>
      <family val="2"/>
    </font>
    <font>
      <b/>
      <sz val="9"/>
      <name val="Arial"/>
      <family val="2"/>
    </font>
    <font>
      <sz val="10"/>
      <color theme="0"/>
      <name val="Arial"/>
      <family val="2"/>
    </font>
    <font>
      <b/>
      <sz val="10"/>
      <color theme="1"/>
      <name val="Arial"/>
      <family val="2"/>
    </font>
    <font>
      <b/>
      <sz val="8"/>
      <name val="Arial"/>
      <family val="2"/>
    </font>
    <font>
      <b/>
      <sz val="12"/>
      <name val="Arial"/>
      <family val="2"/>
    </font>
    <font>
      <sz val="12"/>
      <name val="Arial"/>
      <family val="2"/>
    </font>
    <font>
      <b/>
      <sz val="12"/>
      <color theme="0"/>
      <name val="Arial"/>
      <family val="2"/>
    </font>
    <font>
      <b/>
      <sz val="12"/>
      <color theme="1"/>
      <name val="Arial"/>
      <family val="2"/>
    </font>
    <font>
      <sz val="12"/>
      <name val="Calibri Light"/>
      <family val="2"/>
    </font>
    <font>
      <b/>
      <sz val="18"/>
      <name val="Arial"/>
      <family val="2"/>
    </font>
    <font>
      <b/>
      <sz val="16"/>
      <name val="Arial"/>
      <family val="2"/>
    </font>
    <font>
      <b/>
      <sz val="16"/>
      <color rgb="FF009999"/>
      <name val="Arial"/>
      <family val="2"/>
    </font>
    <font>
      <b/>
      <sz val="10"/>
      <name val="Calibri Light"/>
      <family val="2"/>
    </font>
    <font>
      <i/>
      <sz val="10"/>
      <name val="Arial"/>
      <family val="2"/>
    </font>
  </fonts>
  <fills count="11">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rgb="FF009999"/>
        <bgColor indexed="64"/>
      </patternFill>
    </fill>
    <fill>
      <patternFill patternType="solid">
        <fgColor rgb="FFFFFF00"/>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59">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double">
        <color indexed="64"/>
      </left>
      <right style="double">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style="double">
        <color indexed="64"/>
      </bottom>
      <diagonal/>
    </border>
    <border>
      <left/>
      <right style="double">
        <color indexed="64"/>
      </right>
      <top/>
      <bottom style="double">
        <color indexed="64"/>
      </bottom>
      <diagonal/>
    </border>
    <border>
      <left style="thin">
        <color indexed="64"/>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alignment vertical="top"/>
      <protection locked="0"/>
    </xf>
    <xf numFmtId="0" fontId="2" fillId="0" borderId="0"/>
  </cellStyleXfs>
  <cellXfs count="341">
    <xf numFmtId="0" fontId="0" fillId="0" borderId="0" xfId="0"/>
    <xf numFmtId="0" fontId="0" fillId="0" borderId="0" xfId="0" applyProtection="1">
      <protection locked="0"/>
    </xf>
    <xf numFmtId="0" fontId="0" fillId="0" borderId="0" xfId="0" applyProtection="1"/>
    <xf numFmtId="0" fontId="2" fillId="0" borderId="0" xfId="0" applyFont="1" applyProtection="1"/>
    <xf numFmtId="0" fontId="4" fillId="0" borderId="0" xfId="1" applyAlignment="1" applyProtection="1">
      <protection locked="0"/>
    </xf>
    <xf numFmtId="0" fontId="0" fillId="0" borderId="0" xfId="0" applyFill="1" applyProtection="1"/>
    <xf numFmtId="0" fontId="1" fillId="0" borderId="0" xfId="0" applyFont="1" applyBorder="1" applyAlignment="1" applyProtection="1">
      <alignment horizontal="center" wrapText="1"/>
    </xf>
    <xf numFmtId="0" fontId="1" fillId="0" borderId="0" xfId="0" applyFont="1" applyAlignment="1" applyProtection="1">
      <alignment horizontal="center" wrapText="1"/>
    </xf>
    <xf numFmtId="0" fontId="5" fillId="0" borderId="0" xfId="0" applyFont="1" applyFill="1" applyProtection="1"/>
    <xf numFmtId="0" fontId="5" fillId="0" borderId="0" xfId="0" applyFont="1" applyFill="1" applyBorder="1" applyProtection="1"/>
    <xf numFmtId="0" fontId="5" fillId="0" borderId="0" xfId="0" applyFont="1" applyFill="1" applyBorder="1" applyAlignment="1" applyProtection="1">
      <alignment wrapText="1"/>
    </xf>
    <xf numFmtId="0" fontId="5" fillId="0" borderId="0" xfId="0" applyFont="1" applyProtection="1"/>
    <xf numFmtId="0" fontId="5" fillId="0" borderId="0" xfId="0" applyFont="1" applyAlignment="1" applyProtection="1">
      <alignment vertical="center"/>
    </xf>
    <xf numFmtId="0" fontId="0" fillId="0" borderId="0" xfId="0" applyAlignment="1" applyProtection="1">
      <alignment vertical="center"/>
    </xf>
    <xf numFmtId="0" fontId="6" fillId="0" borderId="0" xfId="0" applyFont="1" applyProtection="1"/>
    <xf numFmtId="0" fontId="2" fillId="0" borderId="0" xfId="0" applyFont="1" applyProtection="1">
      <protection locked="0"/>
    </xf>
    <xf numFmtId="0" fontId="5" fillId="0" borderId="0" xfId="0" applyFont="1"/>
    <xf numFmtId="0" fontId="5" fillId="0" borderId="0" xfId="0" applyFont="1" applyAlignment="1">
      <alignment vertical="center"/>
    </xf>
    <xf numFmtId="0" fontId="2" fillId="0" borderId="0" xfId="0" applyFont="1" applyFill="1" applyProtection="1"/>
    <xf numFmtId="0" fontId="9" fillId="0" borderId="0" xfId="0" applyFont="1" applyFill="1" applyAlignment="1" applyProtection="1">
      <alignment vertical="center"/>
    </xf>
    <xf numFmtId="0" fontId="2" fillId="0" borderId="0" xfId="0" applyFont="1" applyFill="1" applyBorder="1" applyProtection="1"/>
    <xf numFmtId="0" fontId="2" fillId="0" borderId="13" xfId="0" applyFont="1" applyFill="1" applyBorder="1" applyProtection="1"/>
    <xf numFmtId="0" fontId="1" fillId="0" borderId="2" xfId="0" applyFont="1" applyFill="1" applyBorder="1" applyAlignment="1" applyProtection="1">
      <alignment horizontal="center" vertical="center" wrapText="1"/>
      <protection locked="0"/>
    </xf>
    <xf numFmtId="0" fontId="2" fillId="0" borderId="0" xfId="0" applyFont="1" applyBorder="1" applyProtection="1"/>
    <xf numFmtId="0" fontId="12" fillId="0" borderId="0" xfId="0" applyFont="1" applyBorder="1" applyProtection="1"/>
    <xf numFmtId="0" fontId="2" fillId="0" borderId="0" xfId="0" applyFont="1" applyAlignment="1" applyProtection="1">
      <alignment vertical="center"/>
    </xf>
    <xf numFmtId="0" fontId="1" fillId="0" borderId="2" xfId="0" applyFont="1" applyFill="1" applyBorder="1" applyAlignment="1" applyProtection="1">
      <alignment vertical="center" wrapText="1"/>
    </xf>
    <xf numFmtId="0" fontId="2" fillId="0" borderId="0" xfId="0" applyFont="1" applyBorder="1" applyAlignment="1" applyProtection="1">
      <alignment vertical="center"/>
    </xf>
    <xf numFmtId="0" fontId="16" fillId="0" borderId="2" xfId="0" applyFont="1" applyFill="1" applyBorder="1" applyAlignment="1" applyProtection="1">
      <alignment wrapText="1"/>
      <protection locked="0"/>
    </xf>
    <xf numFmtId="0" fontId="13" fillId="7" borderId="2" xfId="0" applyFont="1" applyFill="1" applyBorder="1" applyAlignment="1" applyProtection="1">
      <alignment horizontal="center" vertical="center" wrapText="1"/>
    </xf>
    <xf numFmtId="0" fontId="13" fillId="7" borderId="2" xfId="0" applyFont="1" applyFill="1" applyBorder="1" applyAlignment="1" applyProtection="1">
      <alignment vertical="center" wrapText="1"/>
    </xf>
    <xf numFmtId="0" fontId="1" fillId="9" borderId="2" xfId="0" applyFont="1" applyFill="1" applyBorder="1" applyAlignment="1" applyProtection="1">
      <alignment horizontal="center" vertical="center" wrapText="1"/>
    </xf>
    <xf numFmtId="0" fontId="1" fillId="0" borderId="0" xfId="0" applyFont="1" applyProtection="1"/>
    <xf numFmtId="0" fontId="13" fillId="0" borderId="0" xfId="0" applyFont="1" applyProtection="1"/>
    <xf numFmtId="0" fontId="17" fillId="0" borderId="0" xfId="0" applyFont="1" applyAlignment="1" applyProtection="1">
      <alignment vertical="center"/>
    </xf>
    <xf numFmtId="0" fontId="18" fillId="0" borderId="0" xfId="0" applyFont="1" applyProtection="1"/>
    <xf numFmtId="0" fontId="19" fillId="0" borderId="0" xfId="0" applyFont="1" applyProtection="1"/>
    <xf numFmtId="0" fontId="20" fillId="0" borderId="0" xfId="0" applyFont="1" applyProtection="1"/>
    <xf numFmtId="0" fontId="2" fillId="0" borderId="2" xfId="0" applyFont="1" applyBorder="1" applyAlignment="1" applyProtection="1">
      <alignment vertical="center" wrapText="1"/>
      <protection locked="0"/>
    </xf>
    <xf numFmtId="0" fontId="23" fillId="7" borderId="2" xfId="0" applyFont="1" applyFill="1" applyBorder="1" applyAlignment="1" applyProtection="1">
      <alignment horizontal="center" vertical="center" wrapText="1"/>
    </xf>
    <xf numFmtId="0" fontId="13" fillId="0" borderId="0" xfId="0" applyFont="1" applyAlignment="1" applyProtection="1">
      <alignment horizontal="center"/>
    </xf>
    <xf numFmtId="1" fontId="21" fillId="4" borderId="18" xfId="0" applyNumberFormat="1" applyFont="1" applyFill="1" applyBorder="1" applyAlignment="1" applyProtection="1">
      <alignment horizontal="center" vertical="center" wrapText="1"/>
    </xf>
    <xf numFmtId="0" fontId="2" fillId="0" borderId="0" xfId="0" applyFont="1" applyAlignment="1" applyProtection="1"/>
    <xf numFmtId="0" fontId="2" fillId="0" borderId="0" xfId="0" applyFont="1" applyAlignment="1" applyProtection="1">
      <alignment horizontal="center" wrapText="1"/>
    </xf>
    <xf numFmtId="0" fontId="2" fillId="0" borderId="0" xfId="0" applyFont="1" applyBorder="1" applyAlignment="1" applyProtection="1"/>
    <xf numFmtId="0" fontId="2" fillId="0" borderId="8" xfId="0" applyFont="1" applyBorder="1" applyAlignment="1" applyProtection="1">
      <alignment horizontal="center" vertical="center"/>
      <protection locked="0"/>
    </xf>
    <xf numFmtId="0" fontId="2" fillId="0" borderId="9" xfId="0" quotePrefix="1" applyFont="1" applyBorder="1" applyAlignment="1" applyProtection="1">
      <alignment horizontal="justify"/>
      <protection locked="0"/>
    </xf>
    <xf numFmtId="0" fontId="7" fillId="0" borderId="8" xfId="0" applyFont="1" applyBorder="1" applyAlignment="1" applyProtection="1">
      <alignment horizontal="center" vertical="center"/>
      <protection locked="0"/>
    </xf>
    <xf numFmtId="0" fontId="7" fillId="0" borderId="9" xfId="0" quotePrefix="1" applyFont="1" applyBorder="1" applyAlignment="1" applyProtection="1">
      <alignment horizontal="justify"/>
      <protection locked="0"/>
    </xf>
    <xf numFmtId="0" fontId="2" fillId="0" borderId="5" xfId="0" applyFont="1" applyBorder="1" applyProtection="1">
      <protection locked="0"/>
    </xf>
    <xf numFmtId="0" fontId="2" fillId="0" borderId="10" xfId="0" applyFont="1" applyBorder="1" applyProtection="1">
      <protection locked="0"/>
    </xf>
    <xf numFmtId="0" fontId="2" fillId="0" borderId="1" xfId="0" applyFont="1" applyBorder="1" applyProtection="1">
      <protection locked="0"/>
    </xf>
    <xf numFmtId="0" fontId="17" fillId="7" borderId="2" xfId="0" applyFont="1" applyFill="1" applyBorder="1" applyAlignment="1" applyProtection="1">
      <alignment horizontal="center" vertical="center" textRotation="90" wrapText="1"/>
    </xf>
    <xf numFmtId="0" fontId="17" fillId="9" borderId="2" xfId="0" applyFont="1" applyFill="1" applyBorder="1" applyAlignment="1" applyProtection="1">
      <alignment horizontal="center" vertical="center" wrapText="1"/>
    </xf>
    <xf numFmtId="1" fontId="25" fillId="9" borderId="18" xfId="0" applyNumberFormat="1" applyFont="1" applyFill="1" applyBorder="1" applyAlignment="1" applyProtection="1">
      <alignment horizontal="center" vertical="center" wrapText="1"/>
    </xf>
    <xf numFmtId="0" fontId="2" fillId="0" borderId="0" xfId="0" applyFont="1"/>
    <xf numFmtId="0" fontId="8" fillId="0" borderId="2" xfId="0" applyFont="1" applyFill="1" applyBorder="1" applyAlignment="1" applyProtection="1">
      <alignment horizontal="right" vertical="center" wrapText="1"/>
    </xf>
    <xf numFmtId="0" fontId="8" fillId="0" borderId="11" xfId="0" applyFont="1" applyFill="1" applyBorder="1" applyAlignment="1" applyProtection="1">
      <alignment vertical="center" wrapText="1"/>
    </xf>
    <xf numFmtId="0" fontId="11" fillId="6" borderId="2" xfId="0" applyFont="1" applyFill="1" applyBorder="1" applyAlignment="1" applyProtection="1">
      <alignment vertical="center" wrapText="1"/>
    </xf>
    <xf numFmtId="9" fontId="11" fillId="6" borderId="11" xfId="0" applyNumberFormat="1" applyFont="1" applyFill="1" applyBorder="1" applyAlignment="1" applyProtection="1">
      <alignment vertical="center" wrapText="1"/>
    </xf>
    <xf numFmtId="0" fontId="21" fillId="6" borderId="23" xfId="0" applyFont="1" applyFill="1" applyBorder="1" applyAlignment="1" applyProtection="1">
      <alignment horizontal="center" vertical="center" wrapText="1"/>
      <protection locked="0"/>
    </xf>
    <xf numFmtId="0" fontId="21" fillId="6" borderId="24" xfId="0" applyFont="1" applyFill="1" applyBorder="1" applyAlignment="1" applyProtection="1">
      <alignment vertical="center" wrapText="1"/>
    </xf>
    <xf numFmtId="0" fontId="24" fillId="6" borderId="25" xfId="0" applyFont="1" applyFill="1" applyBorder="1" applyAlignment="1">
      <alignment vertical="center"/>
    </xf>
    <xf numFmtId="0" fontId="2" fillId="0" borderId="24"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24" xfId="0" applyFont="1" applyFill="1" applyBorder="1" applyAlignment="1" applyProtection="1">
      <alignment horizontal="center" vertical="center" wrapText="1"/>
    </xf>
    <xf numFmtId="0" fontId="9" fillId="7" borderId="2" xfId="0" applyFont="1" applyFill="1" applyBorder="1"/>
    <xf numFmtId="0" fontId="2" fillId="9" borderId="23" xfId="0" applyFont="1" applyFill="1" applyBorder="1" applyAlignment="1" applyProtection="1">
      <alignment horizontal="center" vertical="center" wrapText="1"/>
      <protection locked="0"/>
    </xf>
    <xf numFmtId="0" fontId="2" fillId="9" borderId="23" xfId="0" applyFont="1" applyFill="1" applyBorder="1" applyAlignment="1" applyProtection="1">
      <alignment horizontal="center" vertical="center" wrapText="1"/>
    </xf>
    <xf numFmtId="0" fontId="21" fillId="10" borderId="23" xfId="0" applyFont="1" applyFill="1" applyBorder="1" applyAlignment="1" applyProtection="1">
      <alignment horizontal="center" vertical="center" wrapText="1"/>
    </xf>
    <xf numFmtId="0" fontId="21" fillId="10" borderId="24" xfId="0" applyFont="1" applyFill="1" applyBorder="1" applyAlignment="1" applyProtection="1">
      <alignment horizontal="center" vertical="center" wrapText="1"/>
    </xf>
    <xf numFmtId="0" fontId="16" fillId="7" borderId="2" xfId="0" applyFont="1" applyFill="1" applyBorder="1"/>
    <xf numFmtId="0" fontId="21" fillId="10" borderId="4" xfId="0" applyFont="1" applyFill="1" applyBorder="1" applyAlignment="1" applyProtection="1">
      <alignment horizontal="right" vertical="center" wrapText="1"/>
    </xf>
    <xf numFmtId="1" fontId="21" fillId="10" borderId="4" xfId="0" applyNumberFormat="1" applyFont="1" applyFill="1" applyBorder="1" applyAlignment="1" applyProtection="1">
      <alignment horizontal="center" vertical="center" wrapText="1"/>
    </xf>
    <xf numFmtId="0" fontId="21" fillId="10" borderId="14" xfId="0" applyFont="1" applyFill="1" applyBorder="1" applyAlignment="1" applyProtection="1">
      <alignment horizontal="right" vertical="center" wrapText="1"/>
    </xf>
    <xf numFmtId="0" fontId="21" fillId="10" borderId="16" xfId="0" applyFont="1" applyFill="1" applyBorder="1" applyAlignment="1" applyProtection="1">
      <alignment horizontal="right" vertical="center" wrapText="1"/>
    </xf>
    <xf numFmtId="0" fontId="1" fillId="8" borderId="2" xfId="0" applyFont="1" applyFill="1" applyBorder="1" applyAlignment="1" applyProtection="1">
      <alignment horizontal="center" vertical="center" wrapText="1"/>
    </xf>
    <xf numFmtId="0" fontId="28" fillId="8" borderId="11" xfId="0" applyFont="1" applyFill="1" applyBorder="1" applyAlignment="1" applyProtection="1">
      <alignment horizontal="left" vertical="center" wrapText="1"/>
      <protection locked="0"/>
    </xf>
    <xf numFmtId="0" fontId="28" fillId="8" borderId="15" xfId="0" applyFont="1" applyFill="1" applyBorder="1" applyAlignment="1" applyProtection="1">
      <alignment horizontal="left" vertical="center" wrapText="1"/>
      <protection locked="0"/>
    </xf>
    <xf numFmtId="0" fontId="1" fillId="9" borderId="2" xfId="0" applyFont="1" applyFill="1" applyBorder="1" applyAlignment="1" applyProtection="1">
      <alignment horizontal="right" vertical="center" wrapText="1"/>
    </xf>
    <xf numFmtId="0" fontId="27" fillId="9" borderId="23" xfId="0" applyFont="1" applyFill="1" applyBorder="1" applyAlignment="1" applyProtection="1">
      <alignment horizontal="center" vertical="center" wrapText="1"/>
      <protection locked="0"/>
    </xf>
    <xf numFmtId="0" fontId="27" fillId="9" borderId="24" xfId="0" applyFont="1" applyFill="1" applyBorder="1" applyAlignment="1" applyProtection="1">
      <alignment vertical="center" wrapText="1"/>
    </xf>
    <xf numFmtId="0" fontId="30" fillId="0" borderId="2" xfId="0" applyFont="1" applyFill="1" applyBorder="1" applyAlignment="1" applyProtection="1">
      <alignment horizontal="right" vertical="center" wrapText="1"/>
    </xf>
    <xf numFmtId="0" fontId="30" fillId="0" borderId="11" xfId="0" applyFont="1" applyFill="1" applyBorder="1" applyAlignment="1" applyProtection="1">
      <alignment vertical="center" wrapText="1"/>
    </xf>
    <xf numFmtId="0" fontId="28" fillId="8" borderId="22" xfId="0" applyFont="1" applyFill="1" applyBorder="1" applyAlignment="1" applyProtection="1">
      <alignment horizontal="left" vertical="center" wrapText="1"/>
      <protection locked="0"/>
    </xf>
    <xf numFmtId="0" fontId="28" fillId="8" borderId="24" xfId="0" applyFont="1" applyFill="1" applyBorder="1" applyAlignment="1" applyProtection="1">
      <alignment horizontal="left" vertical="center" wrapText="1"/>
      <protection locked="0"/>
    </xf>
    <xf numFmtId="0" fontId="11" fillId="10" borderId="23" xfId="0" applyFont="1" applyFill="1" applyBorder="1" applyAlignment="1" applyProtection="1">
      <alignment horizontal="center" vertical="center" wrapText="1"/>
    </xf>
    <xf numFmtId="0" fontId="11" fillId="10" borderId="24" xfId="0" applyFont="1" applyFill="1" applyBorder="1" applyAlignment="1" applyProtection="1">
      <alignment horizontal="center" vertical="center" wrapText="1"/>
    </xf>
    <xf numFmtId="0" fontId="6" fillId="0" borderId="0" xfId="0" applyFont="1" applyAlignment="1">
      <alignment vertical="center"/>
    </xf>
    <xf numFmtId="0" fontId="1" fillId="0" borderId="24" xfId="0" applyFont="1" applyBorder="1" applyAlignment="1" applyProtection="1">
      <alignment horizontal="center" vertical="center" wrapText="1"/>
    </xf>
    <xf numFmtId="0" fontId="1" fillId="2" borderId="24" xfId="0" applyFont="1" applyFill="1" applyBorder="1" applyAlignment="1" applyProtection="1">
      <alignment horizontal="center" vertical="center" wrapText="1"/>
    </xf>
    <xf numFmtId="0" fontId="29" fillId="10" borderId="23" xfId="0" applyFont="1" applyFill="1" applyBorder="1" applyAlignment="1" applyProtection="1">
      <alignment horizontal="center" vertical="center" wrapText="1"/>
    </xf>
    <xf numFmtId="0" fontId="29" fillId="10" borderId="24" xfId="0" applyFont="1" applyFill="1" applyBorder="1" applyAlignment="1" applyProtection="1">
      <alignment horizontal="center" vertical="center" wrapText="1"/>
    </xf>
    <xf numFmtId="0" fontId="31" fillId="0" borderId="0" xfId="0" applyFont="1" applyAlignment="1">
      <alignment vertical="center"/>
    </xf>
    <xf numFmtId="0" fontId="28" fillId="0" borderId="24" xfId="0" applyFont="1" applyBorder="1" applyAlignment="1" applyProtection="1">
      <alignment horizontal="center" vertical="center" wrapText="1"/>
    </xf>
    <xf numFmtId="0" fontId="28" fillId="2" borderId="24" xfId="0" applyFont="1" applyFill="1" applyBorder="1" applyAlignment="1" applyProtection="1">
      <alignment horizontal="center" vertical="center" wrapText="1"/>
    </xf>
    <xf numFmtId="0" fontId="1" fillId="7" borderId="2" xfId="0" applyFont="1" applyFill="1" applyBorder="1" applyAlignment="1" applyProtection="1">
      <alignment horizontal="right" vertical="center" wrapText="1"/>
    </xf>
    <xf numFmtId="0" fontId="27" fillId="7" borderId="23" xfId="0" applyFont="1" applyFill="1" applyBorder="1" applyAlignment="1" applyProtection="1">
      <alignment horizontal="center" vertical="center" wrapText="1"/>
      <protection locked="0"/>
    </xf>
    <xf numFmtId="0" fontId="27" fillId="7" borderId="24" xfId="0" applyFont="1" applyFill="1" applyBorder="1" applyAlignment="1" applyProtection="1">
      <alignment vertical="center" wrapText="1"/>
    </xf>
    <xf numFmtId="0" fontId="17" fillId="9" borderId="2" xfId="0" applyFont="1" applyFill="1" applyBorder="1" applyAlignment="1" applyProtection="1">
      <alignment horizontal="center" wrapText="1"/>
    </xf>
    <xf numFmtId="0" fontId="22" fillId="5" borderId="2" xfId="0" applyFont="1" applyFill="1" applyBorder="1" applyAlignment="1" applyProtection="1">
      <alignment vertical="center" wrapText="1"/>
    </xf>
    <xf numFmtId="0" fontId="22" fillId="5" borderId="2" xfId="0" applyFont="1" applyFill="1" applyBorder="1" applyAlignment="1" applyProtection="1">
      <alignment horizontal="center" vertical="center" wrapText="1"/>
    </xf>
    <xf numFmtId="0" fontId="28" fillId="8" borderId="11" xfId="0" applyFont="1" applyFill="1" applyBorder="1" applyAlignment="1" applyProtection="1">
      <alignment horizontal="left" vertical="center" wrapText="1"/>
      <protection locked="0"/>
    </xf>
    <xf numFmtId="0" fontId="29" fillId="10" borderId="11" xfId="0" applyFont="1" applyFill="1" applyBorder="1" applyAlignment="1" applyProtection="1">
      <alignment horizontal="center" vertical="center" wrapText="1"/>
    </xf>
    <xf numFmtId="0" fontId="29" fillId="10" borderId="22" xfId="0" applyFont="1" applyFill="1" applyBorder="1" applyAlignment="1" applyProtection="1">
      <alignment horizontal="center" vertical="center" wrapText="1"/>
    </xf>
    <xf numFmtId="0" fontId="28" fillId="9" borderId="7" xfId="0" applyFont="1" applyFill="1" applyBorder="1" applyAlignment="1" applyProtection="1">
      <alignment horizontal="left" vertical="center" wrapText="1"/>
      <protection locked="0"/>
    </xf>
    <xf numFmtId="0" fontId="28" fillId="8" borderId="11" xfId="0" applyFont="1" applyFill="1" applyBorder="1" applyAlignment="1" applyProtection="1">
      <alignment horizontal="left" vertical="center" wrapText="1"/>
      <protection locked="0"/>
    </xf>
    <xf numFmtId="1" fontId="1" fillId="9" borderId="11" xfId="0" applyNumberFormat="1" applyFont="1" applyFill="1" applyBorder="1" applyAlignment="1" applyProtection="1">
      <alignment vertical="center" wrapText="1"/>
    </xf>
    <xf numFmtId="1" fontId="1" fillId="7" borderId="11" xfId="0" applyNumberFormat="1" applyFont="1" applyFill="1" applyBorder="1" applyAlignment="1" applyProtection="1">
      <alignment vertical="center" wrapText="1"/>
    </xf>
    <xf numFmtId="1" fontId="2" fillId="9" borderId="23" xfId="0" applyNumberFormat="1" applyFont="1" applyFill="1" applyBorder="1" applyAlignment="1" applyProtection="1">
      <alignment horizontal="center" vertical="center" wrapText="1"/>
    </xf>
    <xf numFmtId="164" fontId="2" fillId="2" borderId="23" xfId="0" applyNumberFormat="1" applyFont="1" applyFill="1" applyBorder="1" applyAlignment="1" applyProtection="1">
      <alignment horizontal="center" vertical="center" wrapText="1"/>
    </xf>
    <xf numFmtId="164" fontId="2" fillId="2" borderId="24" xfId="0" applyNumberFormat="1" applyFont="1" applyFill="1" applyBorder="1" applyAlignment="1" applyProtection="1">
      <alignment horizontal="center" vertical="center" wrapText="1"/>
    </xf>
    <xf numFmtId="164" fontId="2" fillId="9" borderId="23" xfId="0" applyNumberFormat="1" applyFont="1" applyFill="1" applyBorder="1" applyAlignment="1" applyProtection="1">
      <alignment horizontal="center" vertical="center" wrapText="1"/>
    </xf>
    <xf numFmtId="1" fontId="2" fillId="0" borderId="24" xfId="0" applyNumberFormat="1" applyFont="1" applyBorder="1" applyAlignment="1" applyProtection="1">
      <alignment horizontal="center" vertical="center" wrapText="1"/>
    </xf>
    <xf numFmtId="1" fontId="28" fillId="9" borderId="23" xfId="0" applyNumberFormat="1" applyFont="1" applyFill="1" applyBorder="1" applyAlignment="1" applyProtection="1">
      <alignment horizontal="center" vertical="center" wrapText="1"/>
    </xf>
    <xf numFmtId="164" fontId="28" fillId="2" borderId="23" xfId="0" applyNumberFormat="1" applyFont="1" applyFill="1" applyBorder="1" applyAlignment="1" applyProtection="1">
      <alignment horizontal="center" vertical="center" wrapText="1"/>
    </xf>
    <xf numFmtId="164" fontId="1" fillId="2" borderId="23" xfId="0" applyNumberFormat="1" applyFont="1" applyFill="1" applyBorder="1" applyAlignment="1" applyProtection="1">
      <alignment horizontal="center" vertical="center" wrapText="1"/>
    </xf>
    <xf numFmtId="1" fontId="1" fillId="9" borderId="23" xfId="0" applyNumberFormat="1" applyFont="1" applyFill="1" applyBorder="1" applyAlignment="1" applyProtection="1">
      <alignment horizontal="center" vertical="center" wrapText="1"/>
    </xf>
    <xf numFmtId="0" fontId="13" fillId="0" borderId="0" xfId="0" applyFont="1" applyAlignment="1" applyProtection="1">
      <alignment horizontal="center" wrapText="1"/>
    </xf>
    <xf numFmtId="0" fontId="2" fillId="0" borderId="9" xfId="0" quotePrefix="1" applyFont="1" applyBorder="1" applyAlignment="1" applyProtection="1">
      <alignment wrapText="1"/>
    </xf>
    <xf numFmtId="0" fontId="1" fillId="0" borderId="1" xfId="0" applyFont="1" applyBorder="1" applyAlignment="1" applyProtection="1">
      <alignment horizontal="center" wrapText="1"/>
    </xf>
    <xf numFmtId="0" fontId="28" fillId="8" borderId="11"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wrapText="1"/>
    </xf>
    <xf numFmtId="0" fontId="2" fillId="9" borderId="2" xfId="0" applyFont="1" applyFill="1" applyBorder="1" applyAlignment="1" applyProtection="1">
      <alignment horizontal="center" vertical="top" wrapText="1"/>
    </xf>
    <xf numFmtId="0" fontId="2" fillId="0" borderId="2" xfId="0" applyFont="1" applyFill="1" applyBorder="1" applyAlignment="1" applyProtection="1">
      <alignment horizontal="center" vertical="top" wrapText="1"/>
    </xf>
    <xf numFmtId="0" fontId="17" fillId="0" borderId="2" xfId="0" applyFont="1" applyFill="1" applyBorder="1" applyAlignment="1" applyProtection="1">
      <alignment horizontal="center" vertical="center" wrapText="1"/>
    </xf>
    <xf numFmtId="0" fontId="25" fillId="0" borderId="19" xfId="0" applyFont="1" applyFill="1" applyBorder="1" applyAlignment="1" applyProtection="1">
      <alignment horizontal="right" vertical="center" wrapText="1"/>
    </xf>
    <xf numFmtId="1" fontId="25" fillId="0" borderId="18" xfId="0" applyNumberFormat="1" applyFont="1" applyFill="1" applyBorder="1" applyAlignment="1" applyProtection="1">
      <alignment horizontal="center" vertical="center" wrapText="1"/>
    </xf>
    <xf numFmtId="0" fontId="28" fillId="8" borderId="2" xfId="0" applyFont="1" applyFill="1" applyBorder="1" applyAlignment="1" applyProtection="1">
      <alignment horizontal="left" vertical="center" wrapText="1"/>
      <protection locked="0"/>
    </xf>
    <xf numFmtId="0" fontId="5" fillId="0" borderId="7" xfId="0" applyFont="1" applyBorder="1" applyAlignment="1">
      <alignment vertical="center"/>
    </xf>
    <xf numFmtId="0" fontId="5" fillId="0" borderId="30" xfId="0" applyFont="1" applyBorder="1" applyAlignment="1">
      <alignment vertical="center"/>
    </xf>
    <xf numFmtId="0" fontId="5" fillId="0" borderId="2" xfId="0" applyFont="1" applyBorder="1" applyAlignment="1">
      <alignment vertical="center"/>
    </xf>
    <xf numFmtId="0" fontId="21" fillId="6" borderId="2" xfId="0" applyFont="1" applyFill="1" applyBorder="1" applyAlignment="1" applyProtection="1">
      <alignment horizontal="center" vertical="center" wrapText="1"/>
      <protection locked="0"/>
    </xf>
    <xf numFmtId="0" fontId="21" fillId="10" borderId="2" xfId="0" applyFont="1" applyFill="1" applyBorder="1" applyAlignment="1" applyProtection="1">
      <alignment horizontal="center" vertical="center" wrapText="1"/>
    </xf>
    <xf numFmtId="0" fontId="27" fillId="9" borderId="31" xfId="0" applyFont="1" applyFill="1" applyBorder="1" applyAlignment="1" applyProtection="1">
      <alignment horizontal="center" vertical="center" wrapText="1"/>
      <protection locked="0"/>
    </xf>
    <xf numFmtId="0" fontId="5" fillId="0" borderId="24" xfId="0" applyFont="1" applyBorder="1" applyAlignment="1">
      <alignment vertical="center"/>
    </xf>
    <xf numFmtId="0" fontId="28" fillId="8" borderId="30" xfId="0" applyFont="1" applyFill="1" applyBorder="1" applyAlignment="1" applyProtection="1">
      <alignment horizontal="left" vertical="center" wrapText="1"/>
      <protection locked="0"/>
    </xf>
    <xf numFmtId="0" fontId="28" fillId="8" borderId="11" xfId="0" applyFont="1" applyFill="1" applyBorder="1" applyAlignment="1" applyProtection="1">
      <alignment horizontal="left" vertical="center" wrapText="1"/>
      <protection locked="0"/>
    </xf>
    <xf numFmtId="0" fontId="28" fillId="8" borderId="15" xfId="0" applyFont="1" applyFill="1" applyBorder="1" applyAlignment="1" applyProtection="1">
      <alignment horizontal="left" vertical="center" wrapText="1"/>
      <protection locked="0"/>
    </xf>
    <xf numFmtId="0" fontId="28" fillId="8" borderId="6" xfId="0" applyFont="1" applyFill="1" applyBorder="1" applyAlignment="1" applyProtection="1">
      <alignment horizontal="left" vertical="center" wrapText="1"/>
      <protection locked="0"/>
    </xf>
    <xf numFmtId="0" fontId="5" fillId="0" borderId="29" xfId="0" applyFont="1" applyBorder="1" applyAlignment="1">
      <alignment vertical="center"/>
    </xf>
    <xf numFmtId="1" fontId="17" fillId="9" borderId="2" xfId="0" applyNumberFormat="1" applyFont="1" applyFill="1" applyBorder="1" applyAlignment="1" applyProtection="1">
      <alignment horizontal="center" vertical="center" wrapText="1"/>
    </xf>
    <xf numFmtId="0" fontId="21" fillId="6" borderId="0" xfId="0" applyFont="1" applyFill="1" applyBorder="1" applyAlignment="1" applyProtection="1">
      <alignment vertical="center" wrapText="1"/>
    </xf>
    <xf numFmtId="0" fontId="2" fillId="0" borderId="0" xfId="2"/>
    <xf numFmtId="0" fontId="2" fillId="0" borderId="0" xfId="2" applyProtection="1"/>
    <xf numFmtId="0" fontId="2" fillId="0" borderId="0" xfId="2" applyFont="1" applyProtection="1"/>
    <xf numFmtId="0" fontId="13" fillId="0" borderId="0" xfId="2" applyFont="1" applyBorder="1" applyAlignment="1" applyProtection="1">
      <alignment horizontal="center" vertical="center"/>
    </xf>
    <xf numFmtId="0" fontId="14" fillId="0" borderId="0" xfId="2" applyFont="1" applyBorder="1" applyAlignment="1" applyProtection="1">
      <alignment horizontal="center" vertical="center" wrapText="1"/>
    </xf>
    <xf numFmtId="0" fontId="1" fillId="0" borderId="0" xfId="2" applyFont="1" applyFill="1" applyBorder="1" applyAlignment="1" applyProtection="1">
      <alignment horizontal="center" vertical="center"/>
      <protection locked="0"/>
    </xf>
    <xf numFmtId="0" fontId="13" fillId="7" borderId="32" xfId="2" applyFont="1" applyFill="1" applyBorder="1" applyAlignment="1" applyProtection="1">
      <alignment horizontal="center" vertical="center" wrapText="1"/>
    </xf>
    <xf numFmtId="0" fontId="33" fillId="0" borderId="0" xfId="2" applyFont="1" applyAlignment="1">
      <alignment horizontal="center" vertical="center"/>
    </xf>
    <xf numFmtId="0" fontId="2" fillId="0" borderId="0" xfId="2" applyFont="1" applyAlignment="1">
      <alignment horizontal="justify" vertical="center"/>
    </xf>
    <xf numFmtId="0" fontId="34" fillId="0" borderId="0" xfId="2" applyFont="1" applyAlignment="1">
      <alignment horizontal="center" vertical="center"/>
    </xf>
    <xf numFmtId="0" fontId="9" fillId="0" borderId="0" xfId="2" applyFont="1" applyAlignment="1">
      <alignment vertical="center"/>
    </xf>
    <xf numFmtId="0" fontId="13" fillId="0" borderId="0" xfId="2" applyFont="1" applyBorder="1" applyAlignment="1" applyProtection="1">
      <alignment vertical="center" wrapText="1"/>
    </xf>
    <xf numFmtId="0" fontId="2" fillId="0" borderId="2" xfId="2" applyBorder="1"/>
    <xf numFmtId="1" fontId="2" fillId="2" borderId="23" xfId="0" applyNumberFormat="1" applyFont="1" applyFill="1" applyBorder="1" applyAlignment="1" applyProtection="1">
      <alignment horizontal="center" vertical="center" wrapText="1"/>
    </xf>
    <xf numFmtId="0" fontId="9" fillId="0" borderId="11" xfId="0" applyFont="1" applyBorder="1" applyAlignment="1"/>
    <xf numFmtId="0" fontId="9" fillId="0" borderId="6" xfId="0" applyFont="1" applyBorder="1" applyAlignment="1"/>
    <xf numFmtId="0" fontId="28" fillId="0" borderId="24" xfId="0" applyFont="1" applyFill="1" applyBorder="1" applyAlignment="1" applyProtection="1">
      <alignment horizontal="left" vertical="center" wrapText="1"/>
      <protection locked="0"/>
    </xf>
    <xf numFmtId="0" fontId="27" fillId="9" borderId="6" xfId="0" applyFont="1" applyFill="1" applyBorder="1" applyAlignment="1" applyProtection="1">
      <alignment horizontal="center" vertical="center" wrapText="1"/>
      <protection locked="0"/>
    </xf>
    <xf numFmtId="0" fontId="2" fillId="9" borderId="21" xfId="0" applyFont="1" applyFill="1" applyBorder="1" applyAlignment="1" applyProtection="1">
      <alignment horizontal="center" vertical="center" wrapText="1"/>
      <protection locked="0"/>
    </xf>
    <xf numFmtId="0" fontId="21" fillId="10" borderId="11" xfId="0" applyFont="1" applyFill="1" applyBorder="1" applyAlignment="1" applyProtection="1">
      <alignment horizontal="center" vertical="center" wrapText="1"/>
    </xf>
    <xf numFmtId="0" fontId="5" fillId="0" borderId="36" xfId="0" applyFont="1" applyBorder="1" applyAlignment="1">
      <alignment vertical="center"/>
    </xf>
    <xf numFmtId="0" fontId="2" fillId="2" borderId="37" xfId="0" applyFont="1" applyFill="1" applyBorder="1" applyAlignment="1" applyProtection="1">
      <alignment horizontal="center" vertical="center" wrapText="1"/>
    </xf>
    <xf numFmtId="0" fontId="5" fillId="0" borderId="38" xfId="0" applyFont="1" applyBorder="1" applyAlignment="1">
      <alignment vertical="center"/>
    </xf>
    <xf numFmtId="0" fontId="11" fillId="6" borderId="23" xfId="0" applyFont="1" applyFill="1" applyBorder="1" applyAlignment="1" applyProtection="1">
      <alignment vertical="center" wrapText="1"/>
    </xf>
    <xf numFmtId="164" fontId="2" fillId="2" borderId="44" xfId="0" applyNumberFormat="1" applyFont="1" applyFill="1" applyBorder="1" applyAlignment="1" applyProtection="1">
      <alignment horizontal="center" vertical="center" wrapText="1"/>
    </xf>
    <xf numFmtId="0" fontId="0" fillId="0" borderId="0" xfId="0" applyAlignment="1">
      <alignment horizontal="center"/>
    </xf>
    <xf numFmtId="0" fontId="5" fillId="0" borderId="0" xfId="0" applyFont="1" applyAlignment="1">
      <alignment horizontal="center"/>
    </xf>
    <xf numFmtId="0" fontId="21" fillId="10" borderId="23" xfId="0" applyFont="1" applyFill="1" applyBorder="1" applyAlignment="1" applyProtection="1">
      <alignment horizontal="center"/>
    </xf>
    <xf numFmtId="0" fontId="0" fillId="0" borderId="0" xfId="0" applyAlignment="1" applyProtection="1">
      <alignment horizontal="center"/>
    </xf>
    <xf numFmtId="0" fontId="5" fillId="0" borderId="0" xfId="0" applyFont="1" applyAlignment="1" applyProtection="1">
      <alignment horizontal="center"/>
    </xf>
    <xf numFmtId="0" fontId="7" fillId="0" borderId="5" xfId="0" applyFont="1" applyBorder="1" applyAlignment="1" applyProtection="1">
      <alignment horizontal="center" vertical="center"/>
      <protection locked="0"/>
    </xf>
    <xf numFmtId="0" fontId="27" fillId="0" borderId="0" xfId="0" applyFont="1" applyProtection="1"/>
    <xf numFmtId="0" fontId="25" fillId="0" borderId="34" xfId="0" applyFont="1" applyFill="1" applyBorder="1" applyAlignment="1" applyProtection="1">
      <alignment horizontal="right" vertical="center" wrapText="1"/>
    </xf>
    <xf numFmtId="0" fontId="25" fillId="0" borderId="39" xfId="0" applyFont="1" applyFill="1" applyBorder="1" applyAlignment="1" applyProtection="1">
      <alignment vertical="center" wrapText="1"/>
    </xf>
    <xf numFmtId="0" fontId="2" fillId="9" borderId="23" xfId="0" applyFont="1" applyFill="1" applyBorder="1" applyAlignment="1" applyProtection="1">
      <alignment horizontal="right" vertical="center" wrapText="1"/>
    </xf>
    <xf numFmtId="1" fontId="2" fillId="9" borderId="11" xfId="0" applyNumberFormat="1" applyFont="1" applyFill="1" applyBorder="1" applyAlignment="1" applyProtection="1">
      <alignment vertical="center" wrapText="1"/>
    </xf>
    <xf numFmtId="0" fontId="17" fillId="9" borderId="23" xfId="0" applyFont="1" applyFill="1" applyBorder="1" applyAlignment="1" applyProtection="1">
      <alignment horizontal="center" vertical="center" wrapText="1"/>
      <protection locked="0"/>
    </xf>
    <xf numFmtId="0" fontId="17" fillId="9" borderId="24" xfId="0" applyFont="1" applyFill="1" applyBorder="1" applyAlignment="1" applyProtection="1">
      <alignment vertical="center" wrapText="1"/>
    </xf>
    <xf numFmtId="0" fontId="17" fillId="9" borderId="34" xfId="0" applyFont="1" applyFill="1" applyBorder="1" applyAlignment="1" applyProtection="1">
      <alignment horizontal="center" vertical="center" wrapText="1"/>
      <protection locked="0"/>
    </xf>
    <xf numFmtId="0" fontId="17" fillId="9" borderId="35" xfId="0" applyFont="1" applyFill="1" applyBorder="1" applyAlignment="1" applyProtection="1">
      <alignment horizontal="center" vertical="center" wrapText="1"/>
      <protection locked="0"/>
    </xf>
    <xf numFmtId="0" fontId="27" fillId="9" borderId="45" xfId="0" applyFont="1" applyFill="1" applyBorder="1" applyAlignment="1" applyProtection="1">
      <alignment horizontal="center" vertical="center" wrapText="1"/>
      <protection locked="0"/>
    </xf>
    <xf numFmtId="0" fontId="27" fillId="9" borderId="46" xfId="0" applyFont="1" applyFill="1" applyBorder="1" applyAlignment="1" applyProtection="1">
      <alignment horizontal="center" vertical="center" wrapText="1"/>
      <protection locked="0"/>
    </xf>
    <xf numFmtId="0" fontId="27" fillId="9" borderId="47" xfId="0" applyFont="1" applyFill="1" applyBorder="1" applyAlignment="1" applyProtection="1">
      <alignment horizontal="center" vertical="center" wrapText="1"/>
      <protection locked="0"/>
    </xf>
    <xf numFmtId="0" fontId="5" fillId="0" borderId="48" xfId="0" applyFont="1" applyBorder="1" applyAlignment="1">
      <alignment vertical="center"/>
    </xf>
    <xf numFmtId="0" fontId="5" fillId="0" borderId="9" xfId="0" applyFont="1" applyBorder="1" applyAlignment="1">
      <alignment vertical="center"/>
    </xf>
    <xf numFmtId="0" fontId="2" fillId="9" borderId="48" xfId="0" applyFont="1" applyFill="1" applyBorder="1" applyAlignment="1" applyProtection="1">
      <alignment horizontal="center" vertical="center" wrapText="1"/>
      <protection locked="0"/>
    </xf>
    <xf numFmtId="0" fontId="21" fillId="10" borderId="3" xfId="0" applyFont="1" applyFill="1" applyBorder="1" applyAlignment="1" applyProtection="1">
      <alignment horizontal="center" vertical="center" wrapText="1"/>
    </xf>
    <xf numFmtId="0" fontId="21" fillId="10" borderId="49" xfId="0" applyFont="1" applyFill="1" applyBorder="1" applyAlignment="1" applyProtection="1">
      <alignment horizontal="center" vertical="center" wrapText="1"/>
    </xf>
    <xf numFmtId="0" fontId="21" fillId="10" borderId="50" xfId="0" applyFont="1" applyFill="1" applyBorder="1" applyAlignment="1" applyProtection="1">
      <alignment horizontal="center" vertical="center" wrapText="1"/>
    </xf>
    <xf numFmtId="0" fontId="5" fillId="0" borderId="1" xfId="0" applyFont="1" applyBorder="1" applyAlignment="1">
      <alignment vertical="center"/>
    </xf>
    <xf numFmtId="0" fontId="24" fillId="6" borderId="0" xfId="0" applyFont="1" applyFill="1" applyBorder="1" applyAlignment="1">
      <alignment vertical="center"/>
    </xf>
    <xf numFmtId="0" fontId="2" fillId="9" borderId="6" xfId="0" applyFont="1" applyFill="1" applyBorder="1" applyAlignment="1" applyProtection="1">
      <alignment horizontal="center" vertical="center" wrapText="1"/>
      <protection locked="0"/>
    </xf>
    <xf numFmtId="0" fontId="21" fillId="10" borderId="6" xfId="0" applyFont="1" applyFill="1" applyBorder="1" applyAlignment="1" applyProtection="1">
      <alignment horizontal="center" vertical="center" wrapText="1"/>
    </xf>
    <xf numFmtId="164" fontId="2" fillId="9" borderId="6" xfId="0" applyNumberFormat="1"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30" fillId="0" borderId="45" xfId="0" applyFont="1" applyFill="1" applyBorder="1" applyAlignment="1" applyProtection="1">
      <alignment horizontal="right" vertical="center" wrapText="1"/>
    </xf>
    <xf numFmtId="0" fontId="1" fillId="9" borderId="48" xfId="0" applyFont="1" applyFill="1" applyBorder="1" applyAlignment="1" applyProtection="1">
      <alignment horizontal="right" vertical="center" wrapText="1"/>
    </xf>
    <xf numFmtId="0" fontId="27" fillId="9" borderId="33" xfId="0" applyFont="1" applyFill="1" applyBorder="1" applyAlignment="1" applyProtection="1">
      <alignment vertical="center" wrapText="1"/>
    </xf>
    <xf numFmtId="0" fontId="21" fillId="6" borderId="33" xfId="0" applyFont="1" applyFill="1" applyBorder="1" applyAlignment="1" applyProtection="1">
      <alignment vertical="center" wrapText="1"/>
    </xf>
    <xf numFmtId="0" fontId="2" fillId="0" borderId="33" xfId="0" applyFont="1" applyBorder="1" applyAlignment="1" applyProtection="1">
      <alignment horizontal="center" vertical="center" wrapText="1"/>
      <protection locked="0"/>
    </xf>
    <xf numFmtId="0" fontId="21" fillId="10" borderId="33" xfId="0" applyFont="1" applyFill="1" applyBorder="1" applyAlignment="1" applyProtection="1">
      <alignment horizontal="center" vertical="center" wrapText="1"/>
    </xf>
    <xf numFmtId="0" fontId="2" fillId="0" borderId="33" xfId="0" applyFont="1" applyBorder="1" applyAlignment="1" applyProtection="1">
      <alignment horizontal="center" vertical="center" wrapText="1"/>
    </xf>
    <xf numFmtId="0" fontId="2" fillId="2" borderId="49" xfId="0" applyFont="1" applyFill="1" applyBorder="1" applyAlignment="1" applyProtection="1">
      <alignment horizontal="center" vertical="center" wrapText="1"/>
    </xf>
    <xf numFmtId="0" fontId="2" fillId="2" borderId="58" xfId="0" applyFont="1" applyFill="1" applyBorder="1" applyAlignment="1" applyProtection="1">
      <alignment horizontal="center" vertical="center" wrapText="1"/>
    </xf>
    <xf numFmtId="0" fontId="9" fillId="0" borderId="0" xfId="0" applyFont="1" applyFill="1" applyBorder="1" applyAlignment="1" applyProtection="1">
      <alignment horizontal="right" vertical="center"/>
    </xf>
    <xf numFmtId="0" fontId="9" fillId="0" borderId="0" xfId="0" applyFont="1" applyFill="1" applyBorder="1" applyAlignment="1" applyProtection="1">
      <alignment horizontal="right" vertical="center" wrapText="1"/>
    </xf>
    <xf numFmtId="0" fontId="10" fillId="0" borderId="0" xfId="0" applyFont="1" applyFill="1" applyAlignment="1" applyProtection="1">
      <alignment horizontal="right" vertical="center"/>
    </xf>
    <xf numFmtId="0" fontId="22" fillId="5" borderId="2" xfId="0" applyFont="1" applyFill="1" applyBorder="1" applyAlignment="1" applyProtection="1">
      <alignment horizontal="right" vertical="center" wrapText="1"/>
    </xf>
    <xf numFmtId="0" fontId="2" fillId="9" borderId="2" xfId="0" applyFont="1" applyFill="1" applyBorder="1" applyAlignment="1" applyProtection="1">
      <alignment horizontal="right" wrapText="1"/>
    </xf>
    <xf numFmtId="0" fontId="28" fillId="8" borderId="2" xfId="0" applyFont="1" applyFill="1" applyBorder="1" applyAlignment="1" applyProtection="1">
      <alignment horizontal="right" vertical="center" wrapText="1"/>
      <protection locked="0"/>
    </xf>
    <xf numFmtId="1" fontId="1" fillId="9" borderId="11" xfId="0" applyNumberFormat="1" applyFont="1" applyFill="1" applyBorder="1" applyAlignment="1" applyProtection="1">
      <alignment horizontal="right" vertical="center" wrapText="1"/>
    </xf>
    <xf numFmtId="0" fontId="11" fillId="6" borderId="2" xfId="0" applyFont="1" applyFill="1" applyBorder="1" applyAlignment="1" applyProtection="1">
      <alignment horizontal="right" vertical="center" wrapText="1"/>
    </xf>
    <xf numFmtId="9" fontId="11" fillId="6" borderId="11" xfId="0" applyNumberFormat="1" applyFont="1" applyFill="1" applyBorder="1" applyAlignment="1" applyProtection="1">
      <alignment horizontal="right" vertical="center" wrapText="1"/>
    </xf>
    <xf numFmtId="0" fontId="28" fillId="8" borderId="11" xfId="0" applyFont="1" applyFill="1" applyBorder="1" applyAlignment="1" applyProtection="1">
      <alignment horizontal="right" vertical="center" wrapText="1"/>
      <protection locked="0"/>
    </xf>
    <xf numFmtId="0" fontId="28" fillId="8" borderId="22" xfId="0" applyFont="1" applyFill="1" applyBorder="1" applyAlignment="1" applyProtection="1">
      <alignment horizontal="right" vertical="center" wrapText="1"/>
      <protection locked="0"/>
    </xf>
    <xf numFmtId="0" fontId="28" fillId="8" borderId="33" xfId="0" applyFont="1" applyFill="1" applyBorder="1" applyAlignment="1" applyProtection="1">
      <alignment horizontal="right" vertical="center" wrapText="1"/>
      <protection locked="0"/>
    </xf>
    <xf numFmtId="0" fontId="28" fillId="8" borderId="15" xfId="0" applyFont="1" applyFill="1" applyBorder="1" applyAlignment="1" applyProtection="1">
      <alignment horizontal="right" vertical="center" wrapText="1"/>
      <protection locked="0"/>
    </xf>
    <xf numFmtId="0" fontId="30" fillId="0" borderId="51" xfId="0" applyFont="1" applyFill="1" applyBorder="1" applyAlignment="1" applyProtection="1">
      <alignment horizontal="right" vertical="center" wrapText="1"/>
    </xf>
    <xf numFmtId="0" fontId="11" fillId="6" borderId="48" xfId="0" applyFont="1" applyFill="1" applyBorder="1" applyAlignment="1" applyProtection="1">
      <alignment horizontal="right" vertical="center" wrapText="1"/>
    </xf>
    <xf numFmtId="0" fontId="28" fillId="8" borderId="55" xfId="0" applyFont="1" applyFill="1" applyBorder="1" applyAlignment="1" applyProtection="1">
      <alignment horizontal="right" vertical="center" wrapText="1"/>
      <protection locked="0"/>
    </xf>
    <xf numFmtId="0" fontId="27" fillId="9" borderId="46" xfId="0" applyFont="1" applyFill="1" applyBorder="1" applyAlignment="1" applyProtection="1">
      <alignment horizontal="right" vertical="center" wrapText="1"/>
      <protection locked="0"/>
    </xf>
    <xf numFmtId="0" fontId="27" fillId="8" borderId="11" xfId="0" applyFont="1" applyFill="1" applyBorder="1" applyAlignment="1" applyProtection="1">
      <alignment horizontal="right" vertical="center" wrapText="1"/>
      <protection locked="0"/>
    </xf>
    <xf numFmtId="0" fontId="5" fillId="0" borderId="0" xfId="0" applyFont="1" applyBorder="1" applyAlignment="1">
      <alignment horizontal="right" vertical="center"/>
    </xf>
    <xf numFmtId="0" fontId="28" fillId="8" borderId="11" xfId="0" applyFont="1" applyFill="1" applyBorder="1" applyAlignment="1" applyProtection="1">
      <alignment vertical="center" wrapText="1"/>
      <protection locked="0"/>
    </xf>
    <xf numFmtId="0" fontId="28" fillId="9" borderId="7" xfId="0" applyFont="1" applyFill="1" applyBorder="1" applyAlignment="1" applyProtection="1">
      <alignment horizontal="right" vertical="center" wrapText="1"/>
      <protection locked="0"/>
    </xf>
    <xf numFmtId="0" fontId="28" fillId="8" borderId="6" xfId="0" applyFont="1" applyFill="1" applyBorder="1" applyAlignment="1" applyProtection="1">
      <alignment horizontal="right" vertical="center" wrapText="1"/>
      <protection locked="0"/>
    </xf>
    <xf numFmtId="0" fontId="5" fillId="0" borderId="0" xfId="0" applyFont="1" applyAlignment="1">
      <alignment horizontal="right" vertical="center"/>
    </xf>
    <xf numFmtId="0" fontId="2" fillId="0" borderId="0" xfId="0" applyFont="1" applyAlignment="1">
      <alignment horizontal="right"/>
    </xf>
    <xf numFmtId="0" fontId="2" fillId="8" borderId="11" xfId="0" applyFont="1" applyFill="1" applyBorder="1" applyAlignment="1" applyProtection="1">
      <alignment horizontal="right" vertical="center" wrapText="1"/>
      <protection locked="0"/>
    </xf>
    <xf numFmtId="0" fontId="2" fillId="8" borderId="15" xfId="0" applyFont="1" applyFill="1" applyBorder="1" applyAlignment="1" applyProtection="1">
      <alignment horizontal="right" vertical="center" wrapText="1"/>
      <protection locked="0"/>
    </xf>
    <xf numFmtId="0" fontId="32" fillId="0" borderId="0" xfId="2" applyFont="1" applyAlignment="1">
      <alignment horizontal="center" vertical="center"/>
    </xf>
    <xf numFmtId="0" fontId="33" fillId="0" borderId="0" xfId="2" applyFont="1" applyAlignment="1">
      <alignment horizontal="center" vertical="center"/>
    </xf>
    <xf numFmtId="0" fontId="17" fillId="5" borderId="16" xfId="2" applyFont="1" applyFill="1" applyBorder="1" applyAlignment="1">
      <alignment horizontal="left" vertical="center" wrapText="1"/>
    </xf>
    <xf numFmtId="0" fontId="17" fillId="5" borderId="14" xfId="2" applyFont="1" applyFill="1" applyBorder="1" applyAlignment="1">
      <alignment horizontal="left" vertical="center" wrapText="1"/>
    </xf>
    <xf numFmtId="0" fontId="17" fillId="5" borderId="12" xfId="2" applyFont="1" applyFill="1" applyBorder="1" applyAlignment="1">
      <alignment horizontal="left" vertical="center" wrapText="1"/>
    </xf>
    <xf numFmtId="0" fontId="9" fillId="0" borderId="0" xfId="2" applyFont="1" applyBorder="1" applyAlignment="1" applyProtection="1">
      <alignment horizontal="center"/>
    </xf>
    <xf numFmtId="0" fontId="17" fillId="0" borderId="0" xfId="2" applyFont="1" applyBorder="1" applyAlignment="1" applyProtection="1">
      <alignment horizontal="center"/>
    </xf>
    <xf numFmtId="0" fontId="1" fillId="0" borderId="2" xfId="2" applyFont="1" applyFill="1" applyBorder="1" applyAlignment="1" applyProtection="1">
      <alignment horizontal="center" vertical="center" wrapText="1"/>
    </xf>
    <xf numFmtId="0" fontId="13" fillId="7" borderId="32" xfId="2" applyFont="1" applyFill="1" applyBorder="1" applyAlignment="1" applyProtection="1">
      <alignment horizontal="center" vertical="center" wrapText="1"/>
    </xf>
    <xf numFmtId="0" fontId="13" fillId="0" borderId="0" xfId="2" applyFont="1" applyBorder="1" applyAlignment="1" applyProtection="1">
      <alignment horizontal="left" vertical="center" wrapText="1"/>
    </xf>
    <xf numFmtId="0" fontId="13" fillId="7" borderId="0" xfId="2" applyFont="1" applyFill="1" applyBorder="1" applyAlignment="1" applyProtection="1">
      <alignment horizontal="center" vertical="center" wrapText="1"/>
    </xf>
    <xf numFmtId="0" fontId="15" fillId="0" borderId="11" xfId="2" applyFont="1" applyBorder="1" applyAlignment="1" applyProtection="1">
      <alignment horizontal="center"/>
    </xf>
    <xf numFmtId="0" fontId="15" fillId="0" borderId="15" xfId="2" applyFont="1" applyBorder="1" applyAlignment="1" applyProtection="1">
      <alignment horizontal="center"/>
    </xf>
    <xf numFmtId="0" fontId="15" fillId="0" borderId="6" xfId="2" applyFont="1" applyBorder="1" applyAlignment="1" applyProtection="1">
      <alignment horizontal="center"/>
    </xf>
    <xf numFmtId="0" fontId="2" fillId="0" borderId="11" xfId="2" applyBorder="1" applyAlignment="1">
      <alignment horizontal="center"/>
    </xf>
    <xf numFmtId="0" fontId="2" fillId="0" borderId="15" xfId="2" applyBorder="1" applyAlignment="1">
      <alignment horizontal="center"/>
    </xf>
    <xf numFmtId="0" fontId="2" fillId="0" borderId="6" xfId="2" applyBorder="1" applyAlignment="1">
      <alignment horizontal="center"/>
    </xf>
    <xf numFmtId="0" fontId="9" fillId="8" borderId="11" xfId="0" applyFont="1" applyFill="1" applyBorder="1" applyAlignment="1" applyProtection="1">
      <alignment horizontal="right" vertical="center" wrapText="1"/>
    </xf>
    <xf numFmtId="0" fontId="9" fillId="8" borderId="6" xfId="0" applyFont="1" applyFill="1" applyBorder="1" applyAlignment="1" applyProtection="1">
      <alignment horizontal="right" vertical="center" wrapText="1"/>
    </xf>
    <xf numFmtId="0" fontId="8" fillId="7" borderId="11" xfId="0" applyFont="1" applyFill="1" applyBorder="1" applyAlignment="1" applyProtection="1">
      <alignment horizontal="right" vertical="center" wrapText="1"/>
    </xf>
    <xf numFmtId="0" fontId="8" fillId="7" borderId="6" xfId="0" applyFont="1" applyFill="1" applyBorder="1" applyAlignment="1" applyProtection="1">
      <alignment horizontal="right" vertical="center" wrapText="1"/>
    </xf>
    <xf numFmtId="0" fontId="1" fillId="9" borderId="2" xfId="0" applyFont="1" applyFill="1" applyBorder="1" applyAlignment="1" applyProtection="1">
      <alignment horizontal="center" vertical="center" wrapText="1"/>
      <protection locked="0"/>
    </xf>
    <xf numFmtId="0" fontId="13" fillId="7" borderId="2" xfId="0" applyFont="1" applyFill="1" applyBorder="1" applyAlignment="1" applyProtection="1">
      <alignment horizontal="center" vertical="center"/>
    </xf>
    <xf numFmtId="0" fontId="16" fillId="9" borderId="2" xfId="0" applyFont="1" applyFill="1" applyBorder="1" applyAlignment="1" applyProtection="1">
      <alignment horizontal="center"/>
      <protection locked="0"/>
    </xf>
    <xf numFmtId="0" fontId="13" fillId="0" borderId="2" xfId="0" applyFont="1" applyBorder="1" applyAlignment="1" applyProtection="1">
      <alignment horizontal="center" vertical="center"/>
    </xf>
    <xf numFmtId="0" fontId="1" fillId="3" borderId="2" xfId="0" applyFont="1" applyFill="1" applyBorder="1" applyAlignment="1" applyProtection="1">
      <alignment horizontal="center" vertical="center"/>
      <protection locked="0"/>
    </xf>
    <xf numFmtId="0" fontId="13" fillId="7" borderId="2" xfId="0"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5" fillId="0" borderId="0" xfId="0" applyFont="1" applyAlignment="1" applyProtection="1">
      <alignment horizontal="left"/>
    </xf>
    <xf numFmtId="0" fontId="21" fillId="10" borderId="11" xfId="0" applyFont="1" applyFill="1" applyBorder="1" applyAlignment="1" applyProtection="1">
      <alignment horizontal="center" vertical="center"/>
    </xf>
    <xf numFmtId="0" fontId="21" fillId="10" borderId="15" xfId="0" applyFont="1" applyFill="1" applyBorder="1" applyAlignment="1" applyProtection="1">
      <alignment horizontal="center" vertical="center"/>
    </xf>
    <xf numFmtId="0" fontId="21" fillId="10" borderId="6" xfId="0" applyFont="1" applyFill="1" applyBorder="1" applyAlignment="1" applyProtection="1">
      <alignment horizontal="center" vertical="center"/>
    </xf>
    <xf numFmtId="0" fontId="27" fillId="7" borderId="16" xfId="0" applyFont="1" applyFill="1" applyBorder="1" applyAlignment="1" applyProtection="1">
      <alignment horizontal="center" vertical="center"/>
      <protection locked="0"/>
    </xf>
    <xf numFmtId="0" fontId="27" fillId="7" borderId="14" xfId="0" applyFont="1" applyFill="1" applyBorder="1" applyAlignment="1" applyProtection="1">
      <alignment horizontal="center" vertical="center"/>
      <protection locked="0"/>
    </xf>
    <xf numFmtId="0" fontId="27" fillId="7" borderId="12" xfId="0" applyFont="1" applyFill="1" applyBorder="1" applyAlignment="1" applyProtection="1">
      <alignment horizontal="center" vertical="center"/>
      <protection locked="0"/>
    </xf>
    <xf numFmtId="0" fontId="7" fillId="0" borderId="0" xfId="0" quotePrefix="1" applyFont="1" applyBorder="1" applyAlignment="1" applyProtection="1">
      <alignment horizontal="right" vertical="center" wrapText="1"/>
      <protection locked="0"/>
    </xf>
    <xf numFmtId="0" fontId="2" fillId="0" borderId="0" xfId="0" quotePrefix="1" applyFont="1" applyBorder="1" applyAlignment="1" applyProtection="1">
      <alignment horizontal="right" vertical="center" wrapText="1"/>
      <protection locked="0"/>
    </xf>
    <xf numFmtId="0" fontId="25" fillId="0" borderId="20" xfId="0" applyFont="1" applyFill="1" applyBorder="1" applyAlignment="1" applyProtection="1">
      <alignment horizontal="right" vertical="center" wrapText="1"/>
    </xf>
    <xf numFmtId="0" fontId="25" fillId="0" borderId="14" xfId="0" applyFont="1" applyFill="1" applyBorder="1" applyAlignment="1" applyProtection="1">
      <alignment horizontal="right" vertical="center" wrapText="1"/>
    </xf>
    <xf numFmtId="0" fontId="25" fillId="0" borderId="19" xfId="0" applyFont="1" applyFill="1" applyBorder="1" applyAlignment="1" applyProtection="1">
      <alignment horizontal="right" vertical="center" wrapText="1"/>
    </xf>
    <xf numFmtId="0" fontId="13" fillId="0" borderId="0" xfId="0" applyFont="1" applyAlignment="1" applyProtection="1">
      <alignment horizontal="left" wrapText="1"/>
    </xf>
    <xf numFmtId="0" fontId="17" fillId="7" borderId="17" xfId="0" applyFont="1" applyFill="1" applyBorder="1" applyAlignment="1" applyProtection="1">
      <alignment horizontal="center" vertical="center" wrapText="1"/>
    </xf>
    <xf numFmtId="0" fontId="17" fillId="7" borderId="7" xfId="0" applyFont="1" applyFill="1" applyBorder="1" applyAlignment="1" applyProtection="1">
      <alignment horizontal="center" vertical="center" wrapText="1"/>
    </xf>
    <xf numFmtId="0" fontId="21" fillId="10" borderId="3" xfId="0" applyFont="1" applyFill="1" applyBorder="1" applyAlignment="1" applyProtection="1">
      <alignment horizontal="right" vertical="center" wrapText="1"/>
    </xf>
    <xf numFmtId="0" fontId="21" fillId="10" borderId="4" xfId="0" applyFont="1" applyFill="1" applyBorder="1" applyAlignment="1" applyProtection="1">
      <alignment horizontal="right" vertical="center" wrapText="1"/>
    </xf>
    <xf numFmtId="0" fontId="17" fillId="7" borderId="2" xfId="0" applyFont="1" applyFill="1" applyBorder="1" applyAlignment="1" applyProtection="1">
      <alignment horizontal="center" vertical="center" wrapText="1"/>
    </xf>
    <xf numFmtId="0" fontId="2" fillId="7" borderId="2" xfId="0" applyFont="1" applyFill="1" applyBorder="1" applyAlignment="1" applyProtection="1">
      <alignment horizontal="center" vertical="center" wrapText="1"/>
    </xf>
    <xf numFmtId="0" fontId="26" fillId="7" borderId="2" xfId="0" applyFont="1" applyFill="1" applyBorder="1" applyAlignment="1" applyProtection="1">
      <alignment horizontal="center" vertical="center" wrapText="1"/>
    </xf>
    <xf numFmtId="0" fontId="27" fillId="7" borderId="26" xfId="0" applyFont="1" applyFill="1" applyBorder="1" applyAlignment="1" applyProtection="1">
      <alignment horizontal="center" vertical="center"/>
      <protection locked="0"/>
    </xf>
    <xf numFmtId="0" fontId="27" fillId="7" borderId="27" xfId="0" applyFont="1" applyFill="1" applyBorder="1" applyAlignment="1" applyProtection="1">
      <alignment horizontal="center" vertical="center"/>
      <protection locked="0"/>
    </xf>
    <xf numFmtId="0" fontId="27" fillId="7" borderId="28" xfId="0" applyFont="1" applyFill="1" applyBorder="1" applyAlignment="1" applyProtection="1">
      <alignment horizontal="center" vertical="center"/>
      <protection locked="0"/>
    </xf>
    <xf numFmtId="0" fontId="7" fillId="0" borderId="10" xfId="0" quotePrefix="1" applyFont="1" applyBorder="1" applyAlignment="1" applyProtection="1">
      <alignment horizontal="right" vertical="center" wrapText="1"/>
      <protection locked="0"/>
    </xf>
    <xf numFmtId="0" fontId="9" fillId="0" borderId="11" xfId="0" applyFont="1" applyBorder="1" applyAlignment="1">
      <alignment horizontal="right"/>
    </xf>
    <xf numFmtId="0" fontId="9" fillId="0" borderId="6" xfId="0" applyFont="1" applyBorder="1" applyAlignment="1">
      <alignment horizontal="right"/>
    </xf>
    <xf numFmtId="0" fontId="17" fillId="7" borderId="40" xfId="0" applyFont="1" applyFill="1" applyBorder="1" applyAlignment="1" applyProtection="1">
      <alignment horizontal="center" vertical="center" wrapText="1"/>
    </xf>
    <xf numFmtId="0" fontId="17" fillId="7" borderId="41" xfId="0" applyFont="1" applyFill="1" applyBorder="1" applyAlignment="1" applyProtection="1">
      <alignment horizontal="center" vertical="center" wrapText="1"/>
    </xf>
    <xf numFmtId="0" fontId="28" fillId="2" borderId="42" xfId="0" applyFont="1" applyFill="1" applyBorder="1" applyAlignment="1" applyProtection="1">
      <alignment horizontal="center" vertical="center" wrapText="1"/>
    </xf>
    <xf numFmtId="0" fontId="28" fillId="2" borderId="43" xfId="0" applyFont="1" applyFill="1" applyBorder="1" applyAlignment="1" applyProtection="1">
      <alignment horizontal="center" vertical="center" wrapText="1"/>
    </xf>
    <xf numFmtId="0" fontId="28" fillId="8" borderId="21" xfId="0" applyFont="1" applyFill="1" applyBorder="1" applyAlignment="1" applyProtection="1">
      <alignment horizontal="right" vertical="center" wrapText="1"/>
      <protection locked="0"/>
    </xf>
    <xf numFmtId="0" fontId="28" fillId="8" borderId="15" xfId="0" applyFont="1" applyFill="1" applyBorder="1" applyAlignment="1" applyProtection="1">
      <alignment horizontal="right" vertical="center" wrapText="1"/>
      <protection locked="0"/>
    </xf>
    <xf numFmtId="0" fontId="29" fillId="10" borderId="21" xfId="0" applyFont="1" applyFill="1" applyBorder="1" applyAlignment="1" applyProtection="1">
      <alignment horizontal="center" vertical="center" wrapText="1"/>
    </xf>
    <xf numFmtId="0" fontId="29" fillId="10" borderId="22" xfId="0" applyFont="1" applyFill="1" applyBorder="1" applyAlignment="1" applyProtection="1">
      <alignment horizontal="center" vertical="center" wrapText="1"/>
    </xf>
    <xf numFmtId="0" fontId="28" fillId="8" borderId="21" xfId="0" applyFont="1" applyFill="1" applyBorder="1" applyAlignment="1" applyProtection="1">
      <alignment horizontal="left" vertical="center" wrapText="1"/>
      <protection locked="0"/>
    </xf>
    <xf numFmtId="0" fontId="28" fillId="8" borderId="15" xfId="0" applyFont="1" applyFill="1" applyBorder="1" applyAlignment="1" applyProtection="1">
      <alignment horizontal="left" vertical="center" wrapText="1"/>
      <protection locked="0"/>
    </xf>
    <xf numFmtId="0" fontId="28" fillId="9" borderId="21" xfId="0" applyFont="1" applyFill="1" applyBorder="1" applyAlignment="1" applyProtection="1">
      <alignment horizontal="center" vertical="center" wrapText="1"/>
    </xf>
    <xf numFmtId="0" fontId="28" fillId="9" borderId="22" xfId="0" applyFont="1" applyFill="1" applyBorder="1" applyAlignment="1" applyProtection="1">
      <alignment horizontal="center" vertical="center" wrapText="1"/>
    </xf>
    <xf numFmtId="0" fontId="9" fillId="0" borderId="15" xfId="0" applyFont="1" applyBorder="1" applyAlignment="1">
      <alignment horizontal="right"/>
    </xf>
    <xf numFmtId="0" fontId="27" fillId="7" borderId="21" xfId="0" applyFont="1" applyFill="1" applyBorder="1" applyAlignment="1" applyProtection="1">
      <alignment horizontal="center" vertical="center" wrapText="1"/>
    </xf>
    <xf numFmtId="0" fontId="27" fillId="7" borderId="22" xfId="0" applyFont="1" applyFill="1" applyBorder="1" applyAlignment="1" applyProtection="1">
      <alignment horizontal="center" vertical="center" wrapText="1"/>
    </xf>
    <xf numFmtId="0" fontId="28" fillId="9" borderId="11" xfId="0" applyFont="1" applyFill="1" applyBorder="1" applyAlignment="1" applyProtection="1">
      <alignment horizontal="center" vertical="center" wrapText="1"/>
    </xf>
    <xf numFmtId="0" fontId="28" fillId="2" borderId="11" xfId="0" applyFont="1" applyFill="1" applyBorder="1" applyAlignment="1" applyProtection="1">
      <alignment horizontal="center" vertical="center" wrapText="1"/>
    </xf>
    <xf numFmtId="0" fontId="28" fillId="2" borderId="22" xfId="0" applyFont="1" applyFill="1" applyBorder="1" applyAlignment="1" applyProtection="1">
      <alignment horizontal="center" vertical="center" wrapText="1"/>
    </xf>
    <xf numFmtId="0" fontId="28" fillId="8" borderId="11" xfId="0" applyFont="1" applyFill="1" applyBorder="1" applyAlignment="1" applyProtection="1">
      <alignment horizontal="right" vertical="center" wrapText="1"/>
      <protection locked="0"/>
    </xf>
    <xf numFmtId="0" fontId="29" fillId="10" borderId="11" xfId="0" applyFont="1" applyFill="1" applyBorder="1" applyAlignment="1" applyProtection="1">
      <alignment horizontal="center" vertical="center" wrapText="1"/>
    </xf>
    <xf numFmtId="0" fontId="28" fillId="8" borderId="11" xfId="0" applyFont="1" applyFill="1" applyBorder="1" applyAlignment="1" applyProtection="1">
      <alignment horizontal="left" vertical="center" wrapText="1"/>
      <protection locked="0"/>
    </xf>
    <xf numFmtId="0" fontId="9" fillId="0" borderId="11" xfId="0" applyFont="1" applyBorder="1" applyAlignment="1">
      <alignment horizontal="left"/>
    </xf>
    <xf numFmtId="0" fontId="9" fillId="0" borderId="6" xfId="0" applyFont="1" applyBorder="1" applyAlignment="1">
      <alignment horizontal="left"/>
    </xf>
    <xf numFmtId="0" fontId="28" fillId="8" borderId="6" xfId="0" applyFont="1" applyFill="1" applyBorder="1" applyAlignment="1" applyProtection="1">
      <alignment horizontal="left" vertical="center" wrapText="1"/>
      <protection locked="0"/>
    </xf>
    <xf numFmtId="0" fontId="27" fillId="9" borderId="21" xfId="0" applyFont="1" applyFill="1" applyBorder="1" applyAlignment="1" applyProtection="1">
      <alignment horizontal="center" vertical="center" wrapText="1"/>
      <protection locked="0"/>
    </xf>
    <xf numFmtId="0" fontId="27" fillId="9" borderId="15" xfId="0" applyFont="1" applyFill="1" applyBorder="1" applyAlignment="1" applyProtection="1">
      <alignment horizontal="center" vertical="center" wrapText="1"/>
      <protection locked="0"/>
    </xf>
    <xf numFmtId="0" fontId="27" fillId="9" borderId="6" xfId="0" applyFont="1" applyFill="1" applyBorder="1" applyAlignment="1" applyProtection="1">
      <alignment horizontal="center" vertical="center" wrapText="1"/>
      <protection locked="0"/>
    </xf>
    <xf numFmtId="0" fontId="28" fillId="8" borderId="22" xfId="0" applyFont="1" applyFill="1" applyBorder="1" applyAlignment="1" applyProtection="1">
      <alignment horizontal="left" vertical="center" wrapText="1"/>
      <protection locked="0"/>
    </xf>
    <xf numFmtId="0" fontId="0" fillId="0" borderId="22" xfId="0" applyBorder="1" applyAlignment="1">
      <alignment horizontal="right" vertical="center" wrapText="1"/>
    </xf>
    <xf numFmtId="0" fontId="9" fillId="0" borderId="11" xfId="0" applyFont="1" applyBorder="1" applyAlignment="1">
      <alignment horizontal="right" wrapText="1"/>
    </xf>
    <xf numFmtId="0" fontId="9" fillId="0" borderId="6" xfId="0" applyFont="1" applyBorder="1" applyAlignment="1">
      <alignment horizontal="right" wrapText="1"/>
    </xf>
    <xf numFmtId="0" fontId="27" fillId="7" borderId="52" xfId="0" applyFont="1" applyFill="1" applyBorder="1" applyAlignment="1" applyProtection="1">
      <alignment horizontal="center" vertical="center" wrapText="1"/>
    </xf>
    <xf numFmtId="0" fontId="27" fillId="7" borderId="53" xfId="0" applyFont="1" applyFill="1" applyBorder="1" applyAlignment="1" applyProtection="1">
      <alignment horizontal="center" vertical="center" wrapText="1"/>
    </xf>
    <xf numFmtId="0" fontId="27" fillId="7" borderId="54" xfId="0" applyFont="1" applyFill="1" applyBorder="1" applyAlignment="1" applyProtection="1">
      <alignment horizontal="center" vertical="center" wrapText="1"/>
    </xf>
    <xf numFmtId="0" fontId="27" fillId="7" borderId="15" xfId="0" applyFont="1" applyFill="1" applyBorder="1" applyAlignment="1" applyProtection="1">
      <alignment horizontal="center" vertical="center" wrapText="1"/>
    </xf>
    <xf numFmtId="0" fontId="28" fillId="9" borderId="55" xfId="0" applyFont="1" applyFill="1" applyBorder="1" applyAlignment="1" applyProtection="1">
      <alignment horizontal="left" vertical="center" wrapText="1"/>
    </xf>
    <xf numFmtId="0" fontId="28" fillId="9" borderId="22" xfId="0" applyFont="1" applyFill="1" applyBorder="1" applyAlignment="1" applyProtection="1">
      <alignment horizontal="left" vertical="center" wrapText="1"/>
    </xf>
    <xf numFmtId="0" fontId="28" fillId="2" borderId="56" xfId="0" applyFont="1" applyFill="1" applyBorder="1" applyAlignment="1" applyProtection="1">
      <alignment horizontal="left" vertical="center" wrapText="1"/>
    </xf>
    <xf numFmtId="0" fontId="28" fillId="2" borderId="57" xfId="0" applyFont="1" applyFill="1" applyBorder="1" applyAlignment="1" applyProtection="1">
      <alignment horizontal="left" vertical="center" wrapText="1"/>
    </xf>
    <xf numFmtId="0" fontId="28" fillId="8" borderId="55" xfId="0" applyFont="1" applyFill="1" applyBorder="1" applyAlignment="1" applyProtection="1">
      <alignment horizontal="right" vertical="center" wrapText="1"/>
      <protection locked="0"/>
    </xf>
    <xf numFmtId="0" fontId="28" fillId="8" borderId="22" xfId="0" applyFont="1" applyFill="1" applyBorder="1" applyAlignment="1" applyProtection="1">
      <alignment horizontal="right" vertical="center" wrapText="1"/>
      <protection locked="0"/>
    </xf>
    <xf numFmtId="0" fontId="29" fillId="10" borderId="55" xfId="0" applyFont="1" applyFill="1" applyBorder="1" applyAlignment="1" applyProtection="1">
      <alignment horizontal="center" vertical="center" wrapText="1"/>
    </xf>
    <xf numFmtId="0" fontId="28" fillId="9" borderId="11" xfId="0" applyFont="1" applyFill="1" applyBorder="1" applyAlignment="1" applyProtection="1">
      <alignment horizontal="right" vertical="center" wrapText="1"/>
    </xf>
    <xf numFmtId="0" fontId="28" fillId="9" borderId="22" xfId="0" applyFont="1" applyFill="1" applyBorder="1" applyAlignment="1" applyProtection="1">
      <alignment horizontal="right" vertical="center" wrapText="1"/>
    </xf>
    <xf numFmtId="0" fontId="28" fillId="2" borderId="11" xfId="0" applyFont="1" applyFill="1" applyBorder="1" applyAlignment="1" applyProtection="1">
      <alignment horizontal="right" vertical="center" wrapText="1"/>
    </xf>
    <xf numFmtId="0" fontId="28" fillId="2" borderId="22" xfId="0" applyFont="1" applyFill="1" applyBorder="1" applyAlignment="1" applyProtection="1">
      <alignment horizontal="right" vertical="center" wrapText="1"/>
    </xf>
    <xf numFmtId="0" fontId="29" fillId="10" borderId="11" xfId="0" applyFont="1" applyFill="1" applyBorder="1" applyAlignment="1" applyProtection="1">
      <alignment horizontal="right" vertical="center" wrapText="1"/>
    </xf>
    <xf numFmtId="0" fontId="29" fillId="10" borderId="22" xfId="0" applyFont="1" applyFill="1" applyBorder="1" applyAlignment="1" applyProtection="1">
      <alignment horizontal="right" vertical="center" wrapText="1"/>
    </xf>
    <xf numFmtId="0" fontId="28" fillId="0" borderId="11" xfId="0" applyFont="1" applyFill="1" applyBorder="1" applyAlignment="1" applyProtection="1">
      <alignment horizontal="right" vertical="center" wrapText="1"/>
      <protection locked="0"/>
    </xf>
    <xf numFmtId="0" fontId="28" fillId="0" borderId="15" xfId="0" applyFont="1" applyFill="1" applyBorder="1" applyAlignment="1" applyProtection="1">
      <alignment horizontal="right" vertical="center" wrapText="1"/>
      <protection locked="0"/>
    </xf>
    <xf numFmtId="0" fontId="28" fillId="0" borderId="22" xfId="0" applyFont="1" applyFill="1" applyBorder="1" applyAlignment="1" applyProtection="1">
      <alignment horizontal="right" vertical="center" wrapText="1"/>
      <protection locked="0"/>
    </xf>
    <xf numFmtId="0" fontId="2" fillId="8" borderId="11" xfId="0" applyFont="1" applyFill="1" applyBorder="1" applyAlignment="1" applyProtection="1">
      <alignment horizontal="right" vertical="center" wrapText="1"/>
      <protection locked="0"/>
    </xf>
    <xf numFmtId="0" fontId="2" fillId="8" borderId="15" xfId="0" applyFont="1" applyFill="1" applyBorder="1" applyAlignment="1" applyProtection="1">
      <alignment horizontal="right" vertical="center" wrapText="1"/>
      <protection locked="0"/>
    </xf>
  </cellXfs>
  <cellStyles count="3">
    <cellStyle name="Hyperlink" xfId="1" builtinId="8"/>
    <cellStyle name="Normal" xfId="0" builtinId="0"/>
    <cellStyle name="Normal 2" xfId="2" xr:uid="{00000000-0005-0000-0000-000002000000}"/>
  </cellStyles>
  <dxfs count="33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0000"/>
      <color rgb="FF009999"/>
      <color rgb="FFCFF5F1"/>
      <color rgb="FFFF6D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imateen@bechtel.com" TargetMode="External"/><Relationship Id="rId1" Type="http://schemas.openxmlformats.org/officeDocument/2006/relationships/printerSettings" Target="../printerSettings/printerSettings2.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2:J40"/>
  <sheetViews>
    <sheetView rightToLeft="1" view="pageLayout" zoomScaleNormal="100" workbookViewId="0">
      <selection activeCell="A6" sqref="A6:J6"/>
    </sheetView>
  </sheetViews>
  <sheetFormatPr defaultRowHeight="12.5" x14ac:dyDescent="0.25"/>
  <sheetData>
    <row r="2" spans="1:10" ht="23" x14ac:dyDescent="0.25">
      <c r="A2" s="234" t="s">
        <v>0</v>
      </c>
      <c r="B2" s="234"/>
      <c r="C2" s="234"/>
      <c r="D2" s="234"/>
      <c r="E2" s="234"/>
      <c r="F2" s="234"/>
      <c r="G2" s="234"/>
      <c r="H2" s="234"/>
      <c r="I2" s="234"/>
      <c r="J2" s="234"/>
    </row>
    <row r="3" spans="1:10" ht="20" x14ac:dyDescent="0.25">
      <c r="A3" s="151"/>
      <c r="B3" s="144"/>
      <c r="C3" s="144"/>
      <c r="D3" s="144"/>
      <c r="E3" s="144"/>
      <c r="F3" s="144"/>
      <c r="G3" s="144"/>
      <c r="H3" s="144"/>
      <c r="I3" s="144"/>
      <c r="J3" s="144"/>
    </row>
    <row r="4" spans="1:10" ht="20" x14ac:dyDescent="0.25">
      <c r="A4" s="235" t="s">
        <v>1</v>
      </c>
      <c r="B4" s="235"/>
      <c r="C4" s="235"/>
      <c r="D4" s="235"/>
      <c r="E4" s="235"/>
      <c r="F4" s="235"/>
      <c r="G4" s="235"/>
      <c r="H4" s="235"/>
      <c r="I4" s="235"/>
      <c r="J4" s="235"/>
    </row>
    <row r="5" spans="1:10" ht="20" x14ac:dyDescent="0.25">
      <c r="A5" s="235" t="s">
        <v>2</v>
      </c>
      <c r="B5" s="235"/>
      <c r="C5" s="235"/>
      <c r="D5" s="235"/>
      <c r="E5" s="235"/>
      <c r="F5" s="235"/>
      <c r="G5" s="235"/>
      <c r="H5" s="235"/>
      <c r="I5" s="235"/>
      <c r="J5" s="235"/>
    </row>
    <row r="6" spans="1:10" ht="20" x14ac:dyDescent="0.25">
      <c r="A6" s="235" t="s">
        <v>3</v>
      </c>
      <c r="B6" s="235"/>
      <c r="C6" s="235"/>
      <c r="D6" s="235"/>
      <c r="E6" s="235"/>
      <c r="F6" s="235"/>
      <c r="G6" s="235"/>
      <c r="H6" s="235"/>
      <c r="I6" s="235"/>
      <c r="J6" s="235"/>
    </row>
    <row r="7" spans="1:10" ht="20" x14ac:dyDescent="0.25">
      <c r="A7" s="151"/>
      <c r="B7" s="144"/>
      <c r="C7" s="144"/>
      <c r="D7" s="144"/>
      <c r="E7" s="144"/>
      <c r="F7" s="144"/>
      <c r="G7" s="144"/>
      <c r="H7" s="144"/>
      <c r="I7" s="144"/>
      <c r="J7" s="144"/>
    </row>
    <row r="8" spans="1:10" ht="20" x14ac:dyDescent="0.25">
      <c r="A8" s="235" t="s">
        <v>4</v>
      </c>
      <c r="B8" s="235"/>
      <c r="C8" s="235"/>
      <c r="D8" s="235"/>
      <c r="E8" s="235"/>
      <c r="F8" s="235"/>
      <c r="G8" s="235"/>
      <c r="H8" s="235"/>
      <c r="I8" s="235"/>
      <c r="J8" s="235"/>
    </row>
    <row r="9" spans="1:10" ht="20" x14ac:dyDescent="0.25">
      <c r="A9" s="153"/>
      <c r="B9" s="144"/>
      <c r="C9" s="144"/>
      <c r="D9" s="144"/>
      <c r="E9" s="144"/>
      <c r="F9" s="144"/>
      <c r="G9" s="144"/>
      <c r="H9" s="144"/>
      <c r="I9" s="144"/>
      <c r="J9" s="144"/>
    </row>
    <row r="10" spans="1:10" ht="18" x14ac:dyDescent="0.25">
      <c r="A10" s="154"/>
      <c r="B10" s="144"/>
      <c r="C10" s="144"/>
      <c r="D10" s="144"/>
      <c r="E10" s="144"/>
      <c r="F10" s="144"/>
      <c r="G10" s="144"/>
      <c r="H10" s="144"/>
      <c r="I10" s="144"/>
      <c r="J10" s="144"/>
    </row>
    <row r="11" spans="1:10" ht="18.5" thickBot="1" x14ac:dyDescent="0.3">
      <c r="A11" s="154"/>
      <c r="B11" s="144"/>
      <c r="C11" s="144"/>
      <c r="D11" s="144"/>
      <c r="E11" s="144"/>
      <c r="F11" s="144"/>
      <c r="G11" s="144"/>
      <c r="H11" s="144"/>
      <c r="I11" s="144"/>
      <c r="J11" s="144"/>
    </row>
    <row r="12" spans="1:10" ht="55.5" customHeight="1" thickBot="1" x14ac:dyDescent="0.3">
      <c r="A12" s="236" t="s">
        <v>5</v>
      </c>
      <c r="B12" s="237"/>
      <c r="C12" s="237"/>
      <c r="D12" s="237"/>
      <c r="E12" s="237"/>
      <c r="F12" s="237"/>
      <c r="G12" s="237"/>
      <c r="H12" s="237"/>
      <c r="I12" s="237"/>
      <c r="J12" s="238"/>
    </row>
    <row r="13" spans="1:10" x14ac:dyDescent="0.25">
      <c r="A13" s="152"/>
      <c r="B13" s="144"/>
      <c r="C13" s="144"/>
      <c r="D13" s="144"/>
      <c r="E13" s="144"/>
      <c r="F13" s="144"/>
      <c r="G13" s="144"/>
      <c r="H13" s="144"/>
      <c r="I13" s="144"/>
      <c r="J13" s="144"/>
    </row>
    <row r="14" spans="1:10" ht="61.5" customHeight="1" x14ac:dyDescent="0.25">
      <c r="A14" s="243" t="s">
        <v>6</v>
      </c>
      <c r="B14" s="243"/>
      <c r="C14" s="243"/>
      <c r="D14" s="243"/>
      <c r="E14" s="243"/>
      <c r="F14" s="243"/>
      <c r="G14" s="243"/>
      <c r="H14" s="243"/>
      <c r="I14" s="243"/>
      <c r="J14" s="243"/>
    </row>
    <row r="15" spans="1:10" ht="14" x14ac:dyDescent="0.25">
      <c r="A15" s="155"/>
      <c r="B15" s="155"/>
      <c r="C15" s="155"/>
      <c r="D15" s="155"/>
      <c r="E15" s="155"/>
      <c r="F15" s="155"/>
      <c r="G15" s="155"/>
      <c r="H15" s="155"/>
      <c r="I15" s="155"/>
      <c r="J15" s="155"/>
    </row>
    <row r="16" spans="1:10" ht="14" x14ac:dyDescent="0.25">
      <c r="A16" s="146"/>
      <c r="B16" s="147"/>
      <c r="C16" s="147"/>
      <c r="D16" s="149"/>
      <c r="E16" s="148"/>
      <c r="F16" s="146"/>
      <c r="G16" s="144"/>
      <c r="H16" s="144"/>
      <c r="I16" s="144"/>
      <c r="J16" s="144"/>
    </row>
    <row r="17" spans="1:10" ht="18" x14ac:dyDescent="0.4">
      <c r="A17" s="239" t="s">
        <v>7</v>
      </c>
      <c r="B17" s="240"/>
      <c r="C17" s="240"/>
      <c r="D17" s="149"/>
      <c r="E17" s="148"/>
      <c r="F17" s="146"/>
      <c r="G17" s="144"/>
      <c r="H17" s="144"/>
      <c r="I17" s="144"/>
      <c r="J17" s="144"/>
    </row>
    <row r="18" spans="1:10" ht="14" x14ac:dyDescent="0.25">
      <c r="A18" s="145"/>
      <c r="B18" s="145"/>
      <c r="C18" s="145"/>
      <c r="D18" s="149"/>
      <c r="E18" s="148"/>
      <c r="F18" s="146"/>
      <c r="G18" s="144"/>
      <c r="H18" s="144"/>
      <c r="I18" s="144"/>
      <c r="J18" s="144"/>
    </row>
    <row r="19" spans="1:10" ht="25" x14ac:dyDescent="0.5">
      <c r="A19" s="241"/>
      <c r="B19" s="241"/>
      <c r="C19" s="241"/>
      <c r="D19" s="245"/>
      <c r="E19" s="246"/>
      <c r="F19" s="247"/>
      <c r="G19" s="248"/>
      <c r="H19" s="249"/>
      <c r="I19" s="250"/>
      <c r="J19" s="156"/>
    </row>
    <row r="20" spans="1:10" ht="14" x14ac:dyDescent="0.25">
      <c r="A20" s="242" t="s">
        <v>8</v>
      </c>
      <c r="B20" s="242"/>
      <c r="C20" s="242"/>
      <c r="D20" s="242" t="s">
        <v>9</v>
      </c>
      <c r="E20" s="242"/>
      <c r="F20" s="242"/>
      <c r="G20" s="244" t="s">
        <v>10</v>
      </c>
      <c r="H20" s="244"/>
      <c r="I20" s="244"/>
      <c r="J20" s="150" t="s">
        <v>11</v>
      </c>
    </row>
    <row r="40" spans="5:5" x14ac:dyDescent="0.25">
      <c r="E40" s="169"/>
    </row>
  </sheetData>
  <mergeCells count="14">
    <mergeCell ref="A12:J12"/>
    <mergeCell ref="A17:C17"/>
    <mergeCell ref="A19:C19"/>
    <mergeCell ref="A20:C20"/>
    <mergeCell ref="A14:J14"/>
    <mergeCell ref="D20:F20"/>
    <mergeCell ref="G20:I20"/>
    <mergeCell ref="D19:F19"/>
    <mergeCell ref="G19:I19"/>
    <mergeCell ref="A2:J2"/>
    <mergeCell ref="A4:J4"/>
    <mergeCell ref="A5:J5"/>
    <mergeCell ref="A6:J6"/>
    <mergeCell ref="A8:J8"/>
  </mergeCells>
  <pageMargins left="0.7" right="0.7" top="0.75" bottom="0.75" header="0.3" footer="0.3"/>
  <pageSetup orientation="portrait" r:id="rId1"/>
  <headerFooter>
    <oddHeader>&amp;L&amp;G</oddHeader>
    <oddFooter xml:space="preserve">&amp;L&amp;8Document No.: EPM-KD0-TP-000055-AR Rev. 000
&amp;C&amp;8مستوى-3-E-خارجي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7"/>
  </sheetPr>
  <dimension ref="A2:AE40"/>
  <sheetViews>
    <sheetView rightToLeft="1" view="pageLayout" zoomScale="70" zoomScaleNormal="70" zoomScalePageLayoutView="70" workbookViewId="0">
      <selection activeCell="L170" sqref="L170"/>
    </sheetView>
  </sheetViews>
  <sheetFormatPr defaultColWidth="9.1796875" defaultRowHeight="13" x14ac:dyDescent="0.3"/>
  <cols>
    <col min="1" max="1" width="27.26953125" style="16" customWidth="1"/>
    <col min="2" max="2" width="27.1796875" style="16" customWidth="1"/>
    <col min="3" max="3" width="11.54296875" style="16" customWidth="1"/>
    <col min="4" max="4" width="27.81640625" style="16" customWidth="1"/>
    <col min="5" max="5" width="11.54296875" style="16" bestFit="1" customWidth="1"/>
    <col min="6" max="6" width="26.81640625" style="16" customWidth="1"/>
    <col min="7" max="7" width="11.54296875" style="16" bestFit="1" customWidth="1"/>
    <col min="8" max="8" width="26.1796875" style="16" customWidth="1"/>
    <col min="9" max="9" width="11.54296875" style="16" bestFit="1" customWidth="1"/>
    <col min="10" max="10" width="26.453125" style="16" customWidth="1"/>
    <col min="11" max="11" width="11.54296875" style="16" bestFit="1" customWidth="1"/>
    <col min="12" max="12" width="27.453125" style="16" customWidth="1"/>
    <col min="13" max="13" width="15.7265625" style="16" hidden="1" customWidth="1"/>
    <col min="14" max="14" width="30.7265625" style="16" hidden="1" customWidth="1"/>
    <col min="15" max="15" width="15.7265625" style="16" hidden="1" customWidth="1"/>
    <col min="16" max="16" width="30.7265625" style="16" hidden="1" customWidth="1"/>
    <col min="17" max="17" width="15.7265625" style="16" hidden="1" customWidth="1"/>
    <col min="18" max="18" width="30.7265625" style="16" hidden="1" customWidth="1"/>
    <col min="19" max="19" width="15.7265625" style="16" hidden="1" customWidth="1"/>
    <col min="20" max="20" width="30.7265625" style="16" hidden="1" customWidth="1"/>
    <col min="21" max="21" width="15.7265625" style="16" hidden="1" customWidth="1"/>
    <col min="22" max="22" width="30.7265625" style="16" hidden="1" customWidth="1"/>
    <col min="23" max="23" width="15.7265625" style="16" hidden="1" customWidth="1"/>
    <col min="24" max="24" width="30.7265625" style="16" hidden="1" customWidth="1"/>
    <col min="25" max="25" width="15.7265625" style="16" hidden="1" customWidth="1"/>
    <col min="26" max="26" width="30.7265625" style="16" hidden="1" customWidth="1"/>
    <col min="27" max="27" width="4.1796875" style="16" customWidth="1"/>
    <col min="28" max="28" width="9.1796875" style="16"/>
    <col min="29" max="29" width="15" style="16" customWidth="1"/>
    <col min="30" max="30" width="64.7265625" style="16" customWidth="1"/>
    <col min="31" max="31" width="81.54296875" style="16" customWidth="1"/>
    <col min="32" max="16384" width="9.1796875" style="16"/>
  </cols>
  <sheetData>
    <row r="2" spans="1:31" ht="18" x14ac:dyDescent="0.4">
      <c r="A2" s="67" t="s">
        <v>128</v>
      </c>
      <c r="B2" s="286" t="str">
        <f>Contents!B12</f>
        <v>القسم 5</v>
      </c>
      <c r="C2" s="287"/>
      <c r="D2" s="55"/>
      <c r="E2" s="55"/>
      <c r="F2" s="55"/>
      <c r="G2" s="55"/>
      <c r="H2" s="55"/>
      <c r="I2" s="55"/>
      <c r="J2" s="55"/>
      <c r="K2" s="55"/>
      <c r="L2" s="55"/>
      <c r="M2" s="55"/>
      <c r="N2" s="55"/>
      <c r="O2" s="55"/>
      <c r="P2" s="55"/>
      <c r="Q2" s="55"/>
      <c r="R2" s="55"/>
      <c r="S2" s="55"/>
      <c r="T2" s="55"/>
      <c r="U2" s="55"/>
      <c r="V2" s="55"/>
      <c r="W2" s="55"/>
      <c r="X2" s="55"/>
      <c r="Y2" s="55"/>
      <c r="Z2" s="55"/>
    </row>
    <row r="3" spans="1:31" ht="40.5" customHeight="1" x14ac:dyDescent="0.4">
      <c r="A3" s="67" t="s">
        <v>72</v>
      </c>
      <c r="B3" s="317" t="str">
        <f>Contents!C12</f>
        <v>الصحة والسلامة والأمن والبيئة</v>
      </c>
      <c r="C3" s="318"/>
      <c r="D3" s="55"/>
      <c r="E3" s="55"/>
      <c r="F3" s="55"/>
      <c r="G3" s="55"/>
      <c r="H3" s="55"/>
      <c r="I3" s="55"/>
      <c r="J3" s="55"/>
      <c r="K3" s="55"/>
      <c r="L3" s="55"/>
      <c r="M3" s="55"/>
      <c r="N3" s="55"/>
      <c r="O3" s="55"/>
      <c r="P3" s="55"/>
      <c r="Q3" s="55"/>
      <c r="R3" s="55"/>
      <c r="S3" s="55"/>
      <c r="T3" s="55"/>
      <c r="U3" s="55"/>
      <c r="V3" s="55"/>
      <c r="W3" s="55"/>
      <c r="X3" s="55"/>
      <c r="Y3" s="55"/>
      <c r="Z3" s="55"/>
    </row>
    <row r="4" spans="1:31" ht="13.5" thickBot="1" x14ac:dyDescent="0.35">
      <c r="A4" s="55"/>
      <c r="B4" s="55"/>
      <c r="C4" s="55"/>
      <c r="D4" s="55"/>
      <c r="E4" s="55"/>
      <c r="F4" s="55"/>
      <c r="G4" s="55"/>
      <c r="H4" s="55"/>
      <c r="I4" s="55"/>
      <c r="J4" s="55"/>
      <c r="K4" s="55"/>
      <c r="L4" s="55"/>
      <c r="M4" s="55"/>
      <c r="N4" s="55"/>
      <c r="O4" s="55"/>
      <c r="P4" s="55"/>
      <c r="Q4" s="55"/>
      <c r="R4" s="55"/>
      <c r="S4" s="55"/>
      <c r="T4" s="55"/>
      <c r="U4" s="55"/>
      <c r="V4" s="55"/>
      <c r="W4" s="55"/>
      <c r="X4" s="55"/>
      <c r="Y4" s="55"/>
      <c r="Z4" s="55"/>
    </row>
    <row r="5" spans="1:31" s="17" customFormat="1" ht="31.5" customHeight="1" thickBot="1" x14ac:dyDescent="0.3">
      <c r="A5" s="199" t="s">
        <v>129</v>
      </c>
      <c r="B5" s="221" t="s">
        <v>138</v>
      </c>
      <c r="C5" s="319" t="str">
        <f>Setup!B5</f>
        <v>[اسم مقدم العطاء رقم 1]</v>
      </c>
      <c r="D5" s="320"/>
      <c r="E5" s="319" t="str">
        <f>Setup!B6</f>
        <v>[اسم مقدم العطاء رقم 2]</v>
      </c>
      <c r="F5" s="320"/>
      <c r="G5" s="319" t="str">
        <f>Setup!B7</f>
        <v>[اسم مقدم العطاء رقم 3]</v>
      </c>
      <c r="H5" s="320"/>
      <c r="I5" s="319" t="str">
        <f>Setup!B8</f>
        <v>[اسم مقدم العطاء رقم 4]</v>
      </c>
      <c r="J5" s="320"/>
      <c r="K5" s="319" t="str">
        <f>Setup!B9</f>
        <v>[اسم مقدم العطاء رقم 5]</v>
      </c>
      <c r="L5" s="321"/>
      <c r="M5" s="322"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1" s="17" customFormat="1" ht="62" x14ac:dyDescent="0.25">
      <c r="A6" s="200" t="s">
        <v>130</v>
      </c>
      <c r="B6" s="214" t="str">
        <f>SCORE!C12</f>
        <v>اجتياز/عدم اجتياز</v>
      </c>
      <c r="C6" s="81" t="s">
        <v>139</v>
      </c>
      <c r="D6" s="82" t="s">
        <v>140</v>
      </c>
      <c r="E6" s="81" t="s">
        <v>139</v>
      </c>
      <c r="F6" s="82" t="s">
        <v>140</v>
      </c>
      <c r="G6" s="81" t="s">
        <v>139</v>
      </c>
      <c r="H6" s="82" t="s">
        <v>140</v>
      </c>
      <c r="I6" s="81" t="s">
        <v>139</v>
      </c>
      <c r="J6" s="82" t="s">
        <v>140</v>
      </c>
      <c r="K6" s="81" t="s">
        <v>139</v>
      </c>
      <c r="L6" s="201" t="s">
        <v>140</v>
      </c>
      <c r="M6" s="16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184" t="s">
        <v>141</v>
      </c>
      <c r="AC6" s="185" t="s">
        <v>142</v>
      </c>
      <c r="AD6" s="224" t="s">
        <v>143</v>
      </c>
      <c r="AE6" s="186" t="s">
        <v>203</v>
      </c>
    </row>
    <row r="7" spans="1:31" s="17" customFormat="1" ht="38.25" customHeight="1" x14ac:dyDescent="0.25">
      <c r="A7" s="222" t="s">
        <v>131</v>
      </c>
      <c r="B7" s="216"/>
      <c r="C7" s="60"/>
      <c r="D7" s="61"/>
      <c r="E7" s="62"/>
      <c r="F7" s="61"/>
      <c r="G7" s="62"/>
      <c r="H7" s="61"/>
      <c r="I7" s="62"/>
      <c r="J7" s="61"/>
      <c r="K7" s="60"/>
      <c r="L7" s="202"/>
      <c r="M7" s="194"/>
      <c r="N7" s="61"/>
      <c r="O7" s="143"/>
      <c r="P7" s="143"/>
      <c r="Q7" s="143"/>
      <c r="R7" s="143"/>
      <c r="S7" s="143"/>
      <c r="T7" s="143"/>
      <c r="U7" s="143"/>
      <c r="V7" s="143"/>
      <c r="W7" s="143"/>
      <c r="X7" s="143"/>
      <c r="Y7" s="143"/>
      <c r="Z7" s="143"/>
      <c r="AB7" s="187"/>
      <c r="AC7" s="132"/>
      <c r="AD7" s="225" t="s">
        <v>199</v>
      </c>
      <c r="AE7" s="188"/>
    </row>
    <row r="8" spans="1:31" s="17" customFormat="1" ht="129.75" customHeight="1" x14ac:dyDescent="0.25">
      <c r="A8" s="327" t="s">
        <v>189</v>
      </c>
      <c r="B8" s="293" t="s">
        <v>196</v>
      </c>
      <c r="C8" s="68">
        <v>5</v>
      </c>
      <c r="D8" s="63"/>
      <c r="E8" s="68">
        <v>5</v>
      </c>
      <c r="F8" s="63"/>
      <c r="G8" s="68">
        <v>5</v>
      </c>
      <c r="H8" s="63"/>
      <c r="I8" s="68">
        <v>5</v>
      </c>
      <c r="J8" s="63"/>
      <c r="K8" s="68">
        <v>5</v>
      </c>
      <c r="L8" s="203"/>
      <c r="M8" s="195">
        <v>5</v>
      </c>
      <c r="N8" s="63"/>
      <c r="O8" s="68">
        <v>5</v>
      </c>
      <c r="P8" s="63"/>
      <c r="Q8" s="68">
        <v>5</v>
      </c>
      <c r="R8" s="63"/>
      <c r="S8" s="68">
        <v>5</v>
      </c>
      <c r="T8" s="63"/>
      <c r="U8" s="68">
        <v>5</v>
      </c>
      <c r="V8" s="63"/>
      <c r="W8" s="68">
        <v>5</v>
      </c>
      <c r="X8" s="63"/>
      <c r="Y8" s="68">
        <v>5</v>
      </c>
      <c r="Z8" s="63"/>
      <c r="AB8" s="189">
        <v>5</v>
      </c>
      <c r="AC8" s="68">
        <v>15</v>
      </c>
      <c r="AD8" s="227" t="s">
        <v>200</v>
      </c>
      <c r="AE8" s="219" t="s">
        <v>204</v>
      </c>
    </row>
    <row r="9" spans="1:31" s="17" customFormat="1" ht="99" customHeight="1" x14ac:dyDescent="0.25">
      <c r="A9" s="327" t="s">
        <v>190</v>
      </c>
      <c r="B9" s="293" t="s">
        <v>197</v>
      </c>
      <c r="C9" s="68">
        <v>5</v>
      </c>
      <c r="D9" s="63"/>
      <c r="E9" s="68">
        <v>5</v>
      </c>
      <c r="F9" s="63"/>
      <c r="G9" s="68">
        <v>5</v>
      </c>
      <c r="H9" s="63"/>
      <c r="I9" s="68">
        <v>5</v>
      </c>
      <c r="J9" s="63"/>
      <c r="K9" s="68">
        <v>5</v>
      </c>
      <c r="L9" s="203"/>
      <c r="M9" s="195">
        <v>5</v>
      </c>
      <c r="N9" s="63"/>
      <c r="O9" s="68">
        <v>5</v>
      </c>
      <c r="P9" s="63"/>
      <c r="Q9" s="68">
        <v>5</v>
      </c>
      <c r="R9" s="63"/>
      <c r="S9" s="68">
        <v>5</v>
      </c>
      <c r="T9" s="63"/>
      <c r="U9" s="68">
        <v>5</v>
      </c>
      <c r="V9" s="63"/>
      <c r="W9" s="68">
        <v>5</v>
      </c>
      <c r="X9" s="63"/>
      <c r="Y9" s="68">
        <v>5</v>
      </c>
      <c r="Z9" s="63"/>
      <c r="AB9" s="189">
        <v>5</v>
      </c>
      <c r="AC9" s="68">
        <v>15</v>
      </c>
      <c r="AD9" s="217" t="s">
        <v>144</v>
      </c>
      <c r="AE9" s="219" t="s">
        <v>205</v>
      </c>
    </row>
    <row r="10" spans="1:31" s="17" customFormat="1" ht="93" x14ac:dyDescent="0.25">
      <c r="A10" s="327" t="s">
        <v>191</v>
      </c>
      <c r="B10" s="328" t="s">
        <v>198</v>
      </c>
      <c r="C10" s="68">
        <v>5</v>
      </c>
      <c r="D10" s="63"/>
      <c r="E10" s="68">
        <v>5</v>
      </c>
      <c r="F10" s="63"/>
      <c r="G10" s="68">
        <v>5</v>
      </c>
      <c r="H10" s="63"/>
      <c r="I10" s="68">
        <v>5</v>
      </c>
      <c r="J10" s="63"/>
      <c r="K10" s="68">
        <v>5</v>
      </c>
      <c r="L10" s="203"/>
      <c r="M10" s="195">
        <v>5</v>
      </c>
      <c r="N10" s="63"/>
      <c r="O10" s="68">
        <v>5</v>
      </c>
      <c r="P10" s="63"/>
      <c r="Q10" s="68">
        <v>5</v>
      </c>
      <c r="R10" s="63"/>
      <c r="S10" s="68">
        <v>5</v>
      </c>
      <c r="T10" s="63"/>
      <c r="U10" s="68">
        <v>5</v>
      </c>
      <c r="V10" s="63"/>
      <c r="W10" s="68">
        <v>5</v>
      </c>
      <c r="X10" s="63"/>
      <c r="Y10" s="68">
        <v>5</v>
      </c>
      <c r="Z10" s="63"/>
      <c r="AB10" s="189">
        <v>5</v>
      </c>
      <c r="AC10" s="68">
        <v>20</v>
      </c>
      <c r="AD10" s="217" t="s">
        <v>144</v>
      </c>
      <c r="AE10" s="219" t="s">
        <v>206</v>
      </c>
    </row>
    <row r="11" spans="1:31" s="17" customFormat="1" ht="93" x14ac:dyDescent="0.25">
      <c r="A11" s="327" t="s">
        <v>192</v>
      </c>
      <c r="B11" s="328"/>
      <c r="C11" s="68">
        <v>5</v>
      </c>
      <c r="D11" s="63"/>
      <c r="E11" s="68">
        <v>5</v>
      </c>
      <c r="F11" s="63"/>
      <c r="G11" s="68">
        <v>5</v>
      </c>
      <c r="H11" s="63"/>
      <c r="I11" s="68">
        <v>5</v>
      </c>
      <c r="J11" s="63"/>
      <c r="K11" s="68">
        <v>5</v>
      </c>
      <c r="L11" s="203"/>
      <c r="M11" s="195">
        <v>5</v>
      </c>
      <c r="N11" s="63"/>
      <c r="O11" s="68">
        <v>5</v>
      </c>
      <c r="P11" s="63"/>
      <c r="Q11" s="68">
        <v>5</v>
      </c>
      <c r="R11" s="63"/>
      <c r="S11" s="68">
        <v>5</v>
      </c>
      <c r="T11" s="63"/>
      <c r="U11" s="68">
        <v>5</v>
      </c>
      <c r="V11" s="63"/>
      <c r="W11" s="68">
        <v>5</v>
      </c>
      <c r="X11" s="63"/>
      <c r="Y11" s="68">
        <v>5</v>
      </c>
      <c r="Z11" s="63"/>
      <c r="AB11" s="189">
        <v>5</v>
      </c>
      <c r="AC11" s="68">
        <v>20</v>
      </c>
      <c r="AD11" s="217" t="s">
        <v>144</v>
      </c>
      <c r="AE11" s="219" t="s">
        <v>207</v>
      </c>
    </row>
    <row r="12" spans="1:31" s="17" customFormat="1" ht="93" x14ac:dyDescent="0.25">
      <c r="A12" s="327" t="s">
        <v>193</v>
      </c>
      <c r="B12" s="328"/>
      <c r="C12" s="68">
        <v>5</v>
      </c>
      <c r="D12" s="63"/>
      <c r="E12" s="68">
        <v>5</v>
      </c>
      <c r="F12" s="63"/>
      <c r="G12" s="68">
        <v>5</v>
      </c>
      <c r="H12" s="63"/>
      <c r="I12" s="68">
        <v>5</v>
      </c>
      <c r="J12" s="63"/>
      <c r="K12" s="68">
        <v>5</v>
      </c>
      <c r="L12" s="203"/>
      <c r="M12" s="195">
        <v>5</v>
      </c>
      <c r="N12" s="63"/>
      <c r="O12" s="68">
        <v>5</v>
      </c>
      <c r="P12" s="63"/>
      <c r="Q12" s="68">
        <v>5</v>
      </c>
      <c r="R12" s="63"/>
      <c r="S12" s="68">
        <v>5</v>
      </c>
      <c r="T12" s="63"/>
      <c r="U12" s="68">
        <v>5</v>
      </c>
      <c r="V12" s="63"/>
      <c r="W12" s="68">
        <v>5</v>
      </c>
      <c r="X12" s="63"/>
      <c r="Y12" s="68">
        <v>5</v>
      </c>
      <c r="Z12" s="63"/>
      <c r="AB12" s="189">
        <v>5</v>
      </c>
      <c r="AC12" s="68">
        <v>10</v>
      </c>
      <c r="AD12" s="217" t="s">
        <v>201</v>
      </c>
      <c r="AE12" s="219" t="s">
        <v>208</v>
      </c>
    </row>
    <row r="13" spans="1:31" s="17" customFormat="1" ht="93" x14ac:dyDescent="0.25">
      <c r="A13" s="327" t="s">
        <v>194</v>
      </c>
      <c r="B13" s="328"/>
      <c r="C13" s="68">
        <v>5</v>
      </c>
      <c r="D13" s="63"/>
      <c r="E13" s="68">
        <v>5</v>
      </c>
      <c r="F13" s="63"/>
      <c r="G13" s="68">
        <v>5</v>
      </c>
      <c r="H13" s="63"/>
      <c r="I13" s="68">
        <v>5</v>
      </c>
      <c r="J13" s="63"/>
      <c r="K13" s="68">
        <v>5</v>
      </c>
      <c r="L13" s="203"/>
      <c r="M13" s="195">
        <v>5</v>
      </c>
      <c r="N13" s="63"/>
      <c r="O13" s="68">
        <v>5</v>
      </c>
      <c r="P13" s="63"/>
      <c r="Q13" s="68">
        <v>5</v>
      </c>
      <c r="R13" s="63"/>
      <c r="S13" s="68">
        <v>5</v>
      </c>
      <c r="T13" s="63"/>
      <c r="U13" s="68">
        <v>5</v>
      </c>
      <c r="V13" s="63"/>
      <c r="W13" s="68">
        <v>5</v>
      </c>
      <c r="X13" s="63"/>
      <c r="Y13" s="68">
        <v>5</v>
      </c>
      <c r="Z13" s="63"/>
      <c r="AB13" s="189">
        <v>5</v>
      </c>
      <c r="AC13" s="68">
        <v>10</v>
      </c>
      <c r="AD13" s="217" t="s">
        <v>144</v>
      </c>
      <c r="AE13" s="219" t="s">
        <v>209</v>
      </c>
    </row>
    <row r="14" spans="1:31" s="17" customFormat="1" ht="62" x14ac:dyDescent="0.25">
      <c r="A14" s="327" t="s">
        <v>195</v>
      </c>
      <c r="B14" s="328"/>
      <c r="C14" s="68">
        <v>5</v>
      </c>
      <c r="D14" s="63"/>
      <c r="E14" s="68">
        <v>5</v>
      </c>
      <c r="F14" s="63"/>
      <c r="G14" s="68">
        <v>5</v>
      </c>
      <c r="H14" s="63"/>
      <c r="I14" s="68">
        <v>5</v>
      </c>
      <c r="J14" s="63"/>
      <c r="K14" s="68">
        <v>5</v>
      </c>
      <c r="L14" s="203"/>
      <c r="M14" s="195">
        <v>5</v>
      </c>
      <c r="N14" s="63"/>
      <c r="O14" s="68">
        <v>5</v>
      </c>
      <c r="P14" s="63"/>
      <c r="Q14" s="68">
        <v>5</v>
      </c>
      <c r="R14" s="63"/>
      <c r="S14" s="68">
        <v>5</v>
      </c>
      <c r="T14" s="63"/>
      <c r="U14" s="68">
        <v>5</v>
      </c>
      <c r="V14" s="63"/>
      <c r="W14" s="68">
        <v>5</v>
      </c>
      <c r="X14" s="63"/>
      <c r="Y14" s="68">
        <v>5</v>
      </c>
      <c r="Z14" s="63"/>
      <c r="AB14" s="189">
        <v>5</v>
      </c>
      <c r="AC14" s="68">
        <v>10</v>
      </c>
      <c r="AD14" s="217" t="s">
        <v>202</v>
      </c>
      <c r="AE14" s="219" t="s">
        <v>210</v>
      </c>
    </row>
    <row r="15" spans="1:31" s="17" customFormat="1" ht="39" customHeight="1" x14ac:dyDescent="0.25">
      <c r="A15" s="223"/>
      <c r="B15" s="220"/>
      <c r="C15" s="68"/>
      <c r="D15" s="63"/>
      <c r="E15" s="68"/>
      <c r="F15" s="63"/>
      <c r="G15" s="68"/>
      <c r="H15" s="63"/>
      <c r="I15" s="68"/>
      <c r="J15" s="63"/>
      <c r="K15" s="68"/>
      <c r="L15" s="203"/>
      <c r="M15" s="195"/>
      <c r="N15" s="63"/>
      <c r="O15" s="68"/>
      <c r="P15" s="63"/>
      <c r="Q15" s="68"/>
      <c r="R15" s="63"/>
      <c r="S15" s="68"/>
      <c r="T15" s="63"/>
      <c r="U15" s="68"/>
      <c r="V15" s="63"/>
      <c r="W15" s="68"/>
      <c r="X15" s="63"/>
      <c r="Y15" s="68"/>
      <c r="Z15" s="63"/>
      <c r="AB15" s="189"/>
      <c r="AC15" s="68"/>
      <c r="AD15" s="226"/>
      <c r="AE15" s="188"/>
    </row>
    <row r="16" spans="1:31" s="17" customFormat="1" ht="29.25" customHeight="1" thickBot="1" x14ac:dyDescent="0.3">
      <c r="A16" s="329" t="s">
        <v>135</v>
      </c>
      <c r="B16" s="295"/>
      <c r="C16" s="70">
        <f>SUMPRODUCT(C8:C15,$AC8:$AC15)</f>
        <v>500</v>
      </c>
      <c r="D16" s="71"/>
      <c r="E16" s="70">
        <f>SUMPRODUCT(E8:E15,$AC8:$AC15)</f>
        <v>500</v>
      </c>
      <c r="F16" s="71"/>
      <c r="G16" s="70">
        <f>SUMPRODUCT(G8:G15,$AC8:$AC15)</f>
        <v>500</v>
      </c>
      <c r="H16" s="71"/>
      <c r="I16" s="70">
        <f>SUMPRODUCT(I8:I15,$AC8:$AC15)</f>
        <v>500</v>
      </c>
      <c r="J16" s="71"/>
      <c r="K16" s="70">
        <f>SUMPRODUCT(K8:K15,$AC8:$AC15)</f>
        <v>500</v>
      </c>
      <c r="L16" s="204"/>
      <c r="M16" s="196">
        <f>SUMPRODUCT(M8:M15,$AC8:$AC15)</f>
        <v>500</v>
      </c>
      <c r="N16" s="71"/>
      <c r="O16" s="70">
        <f>SUMPRODUCT(O8:O15,$AC8:$AC15)</f>
        <v>500</v>
      </c>
      <c r="P16" s="71"/>
      <c r="Q16" s="70">
        <f>SUMPRODUCT(Q8:Q15,$AC8:$AC15)</f>
        <v>500</v>
      </c>
      <c r="R16" s="71"/>
      <c r="S16" s="70">
        <f>SUMPRODUCT(S8:S15,$AC8:$AC15)</f>
        <v>500</v>
      </c>
      <c r="T16" s="71"/>
      <c r="U16" s="70">
        <f>SUMPRODUCT(U8:U15,$AC8:$AC15)</f>
        <v>500</v>
      </c>
      <c r="V16" s="71"/>
      <c r="W16" s="70">
        <f>SUMPRODUCT(W8:W15,$AC8:$AC15)</f>
        <v>500</v>
      </c>
      <c r="X16" s="71"/>
      <c r="Y16" s="70">
        <f>SUMPRODUCT(Y8:Y15,$AC8:$AC15)</f>
        <v>500</v>
      </c>
      <c r="Z16" s="71"/>
      <c r="AB16" s="190">
        <f>SUMPRODUCT(AB8:AB15,AC8:AC15)</f>
        <v>500</v>
      </c>
      <c r="AC16" s="191">
        <f>SUM(AC8:AC15)</f>
        <v>100</v>
      </c>
      <c r="AD16" s="192"/>
      <c r="AE16" s="193"/>
    </row>
    <row r="17" spans="1:26" s="17" customFormat="1" ht="39.75" customHeight="1" x14ac:dyDescent="0.25">
      <c r="A17" s="323" t="s">
        <v>136</v>
      </c>
      <c r="B17" s="324"/>
      <c r="C17" s="113">
        <f>C16/$AB$16*100</f>
        <v>100</v>
      </c>
      <c r="D17" s="64"/>
      <c r="E17" s="113">
        <f>E16/$AB$16*100</f>
        <v>100</v>
      </c>
      <c r="F17" s="64"/>
      <c r="G17" s="113">
        <f>G16/$AB$16*100</f>
        <v>100</v>
      </c>
      <c r="H17" s="64"/>
      <c r="I17" s="113">
        <f>I16/$AB$16*100</f>
        <v>100</v>
      </c>
      <c r="J17" s="64"/>
      <c r="K17" s="113">
        <f>K16/$AB$16*100</f>
        <v>100</v>
      </c>
      <c r="L17" s="205"/>
      <c r="M17" s="197">
        <f>M16/$AB$16*100</f>
        <v>100</v>
      </c>
      <c r="N17" s="64"/>
      <c r="O17" s="113">
        <f>O16/$AB$16*100</f>
        <v>100</v>
      </c>
      <c r="P17" s="64"/>
      <c r="Q17" s="113">
        <f>Q16/$AB$16*100</f>
        <v>100</v>
      </c>
      <c r="R17" s="64"/>
      <c r="S17" s="113">
        <f>S16/$AB$16*100</f>
        <v>100</v>
      </c>
      <c r="T17" s="64"/>
      <c r="U17" s="113">
        <f>U16/$AB$16*100</f>
        <v>100</v>
      </c>
      <c r="V17" s="64"/>
      <c r="W17" s="113">
        <f>W16/$AB$16*100</f>
        <v>100</v>
      </c>
      <c r="X17" s="64"/>
      <c r="Y17" s="113">
        <f>Y16/$AB$16*100</f>
        <v>100</v>
      </c>
      <c r="Z17" s="64"/>
    </row>
    <row r="18" spans="1:26" s="17" customFormat="1" ht="40.5" customHeight="1" thickBot="1" x14ac:dyDescent="0.3">
      <c r="A18" s="325" t="s">
        <v>137</v>
      </c>
      <c r="B18" s="326"/>
      <c r="C18" s="206" t="str">
        <f>IF(C17&gt;59.99,"PASS","FAIL")</f>
        <v>PASS</v>
      </c>
      <c r="D18" s="206"/>
      <c r="E18" s="206" t="str">
        <f>IF(E17&gt;59.99,"PASS","FAIL")</f>
        <v>PASS</v>
      </c>
      <c r="F18" s="206"/>
      <c r="G18" s="206" t="str">
        <f>IF(G17&gt;59.99,"PASS","FAIL")</f>
        <v>PASS</v>
      </c>
      <c r="H18" s="206"/>
      <c r="I18" s="206" t="str">
        <f>IF(I17&gt;59.99,"PASS","FAIL")</f>
        <v>PASS</v>
      </c>
      <c r="J18" s="206"/>
      <c r="K18" s="206" t="str">
        <f>IF(K17&gt;59.99,"PASS","FAIL")</f>
        <v>PASS</v>
      </c>
      <c r="L18" s="207"/>
      <c r="M18" s="198" t="str">
        <f>IF(M17&gt;59.99,"PASS","FAIL")</f>
        <v>PASS</v>
      </c>
      <c r="N18" s="65"/>
      <c r="O18" s="65" t="str">
        <f>IF(O17&gt;59.99,"PASS","FAIL")</f>
        <v>PASS</v>
      </c>
      <c r="P18" s="65"/>
      <c r="Q18" s="65" t="str">
        <f>IF(Q17&gt;59.99,"PASS","FAIL")</f>
        <v>PASS</v>
      </c>
      <c r="R18" s="65"/>
      <c r="S18" s="65" t="str">
        <f>IF(S17&gt;59.99,"PASS","FAIL")</f>
        <v>PASS</v>
      </c>
      <c r="T18" s="65"/>
      <c r="U18" s="65" t="str">
        <f>IF(U17&gt;59.99,"PASS","FAIL")</f>
        <v>PASS</v>
      </c>
      <c r="V18" s="65"/>
      <c r="W18" s="65" t="str">
        <f>IF(W17&gt;59.99,"PASS","FAIL")</f>
        <v>PASS</v>
      </c>
      <c r="X18" s="65"/>
      <c r="Y18" s="65" t="str">
        <f>IF(Y17&gt;59.99,"PASS","FAIL")</f>
        <v>PASS</v>
      </c>
      <c r="Z18" s="65"/>
    </row>
    <row r="40" spans="5:5" x14ac:dyDescent="0.3">
      <c r="E40" s="170"/>
    </row>
  </sheetData>
  <mergeCells count="24">
    <mergeCell ref="Y5:Z5"/>
    <mergeCell ref="O5:P5"/>
    <mergeCell ref="Q5:R5"/>
    <mergeCell ref="S5:T5"/>
    <mergeCell ref="U5:V5"/>
    <mergeCell ref="W5:X5"/>
    <mergeCell ref="I5:J5"/>
    <mergeCell ref="K5:L5"/>
    <mergeCell ref="M5:N5"/>
    <mergeCell ref="A17:B17"/>
    <mergeCell ref="A18:B18"/>
    <mergeCell ref="A8:B8"/>
    <mergeCell ref="A9:B9"/>
    <mergeCell ref="A10:B10"/>
    <mergeCell ref="A16:B16"/>
    <mergeCell ref="A11:B11"/>
    <mergeCell ref="A12:B12"/>
    <mergeCell ref="A13:B13"/>
    <mergeCell ref="A14:B14"/>
    <mergeCell ref="B2:C2"/>
    <mergeCell ref="B3:C3"/>
    <mergeCell ref="C5:D5"/>
    <mergeCell ref="E5:F5"/>
    <mergeCell ref="G5:H5"/>
  </mergeCells>
  <conditionalFormatting sqref="C8">
    <cfRule type="expression" dxfId="183" priority="74">
      <formula>C8&gt;$AB8</formula>
    </cfRule>
  </conditionalFormatting>
  <conditionalFormatting sqref="C9:C15">
    <cfRule type="expression" dxfId="182" priority="73">
      <formula>C9&gt;$AB9</formula>
    </cfRule>
  </conditionalFormatting>
  <conditionalFormatting sqref="Y8">
    <cfRule type="expression" dxfId="181" priority="20">
      <formula>Y8&gt;$AB8</formula>
    </cfRule>
  </conditionalFormatting>
  <conditionalFormatting sqref="Y9:Y15">
    <cfRule type="expression" dxfId="180" priority="19">
      <formula>Y9&gt;$AB9</formula>
    </cfRule>
  </conditionalFormatting>
  <conditionalFormatting sqref="C18:D18 J18 L18 N18">
    <cfRule type="containsText" dxfId="179" priority="61" operator="containsText" text="Pass">
      <formula>NOT(ISERROR(SEARCH("Pass",C18)))</formula>
    </cfRule>
    <cfRule type="containsText" dxfId="178" priority="62" operator="containsText" text="fail">
      <formula>NOT(ISERROR(SEARCH("fail",C18)))</formula>
    </cfRule>
  </conditionalFormatting>
  <conditionalFormatting sqref="E8">
    <cfRule type="expression" dxfId="177" priority="60">
      <formula>E8&gt;$AB8</formula>
    </cfRule>
  </conditionalFormatting>
  <conditionalFormatting sqref="E9:E15">
    <cfRule type="expression" dxfId="176" priority="59">
      <formula>E9&gt;$AB9</formula>
    </cfRule>
  </conditionalFormatting>
  <conditionalFormatting sqref="E18">
    <cfRule type="containsText" dxfId="175" priority="57" operator="containsText" text="Pass">
      <formula>NOT(ISERROR(SEARCH("Pass",E18)))</formula>
    </cfRule>
    <cfRule type="containsText" dxfId="174" priority="58" operator="containsText" text="fail">
      <formula>NOT(ISERROR(SEARCH("fail",E18)))</formula>
    </cfRule>
  </conditionalFormatting>
  <conditionalFormatting sqref="G8">
    <cfRule type="expression" dxfId="173" priority="56">
      <formula>G8&gt;$AB8</formula>
    </cfRule>
  </conditionalFormatting>
  <conditionalFormatting sqref="G9:G15">
    <cfRule type="expression" dxfId="172" priority="55">
      <formula>G9&gt;$AB9</formula>
    </cfRule>
  </conditionalFormatting>
  <conditionalFormatting sqref="G18">
    <cfRule type="containsText" dxfId="171" priority="53" operator="containsText" text="Pass">
      <formula>NOT(ISERROR(SEARCH("Pass",G18)))</formula>
    </cfRule>
    <cfRule type="containsText" dxfId="170" priority="54" operator="containsText" text="fail">
      <formula>NOT(ISERROR(SEARCH("fail",G18)))</formula>
    </cfRule>
  </conditionalFormatting>
  <conditionalFormatting sqref="I8">
    <cfRule type="expression" dxfId="169" priority="52">
      <formula>I8&gt;$AB8</formula>
    </cfRule>
  </conditionalFormatting>
  <conditionalFormatting sqref="I9:I15">
    <cfRule type="expression" dxfId="168" priority="51">
      <formula>I9&gt;$AB9</formula>
    </cfRule>
  </conditionalFormatting>
  <conditionalFormatting sqref="I18">
    <cfRule type="containsText" dxfId="167" priority="49" operator="containsText" text="Pass">
      <formula>NOT(ISERROR(SEARCH("Pass",I18)))</formula>
    </cfRule>
    <cfRule type="containsText" dxfId="166" priority="50" operator="containsText" text="fail">
      <formula>NOT(ISERROR(SEARCH("fail",I18)))</formula>
    </cfRule>
  </conditionalFormatting>
  <conditionalFormatting sqref="K8">
    <cfRule type="expression" dxfId="165" priority="48">
      <formula>K8&gt;$AB8</formula>
    </cfRule>
  </conditionalFormatting>
  <conditionalFormatting sqref="K9:K15">
    <cfRule type="expression" dxfId="164" priority="47">
      <formula>K9&gt;$AB9</formula>
    </cfRule>
  </conditionalFormatting>
  <conditionalFormatting sqref="K18">
    <cfRule type="containsText" dxfId="163" priority="45" operator="containsText" text="Pass">
      <formula>NOT(ISERROR(SEARCH("Pass",K18)))</formula>
    </cfRule>
    <cfRule type="containsText" dxfId="162" priority="46" operator="containsText" text="fail">
      <formula>NOT(ISERROR(SEARCH("fail",K18)))</formula>
    </cfRule>
  </conditionalFormatting>
  <conditionalFormatting sqref="M8">
    <cfRule type="expression" dxfId="161" priority="44">
      <formula>M8&gt;$AB8</formula>
    </cfRule>
  </conditionalFormatting>
  <conditionalFormatting sqref="M9:M15">
    <cfRule type="expression" dxfId="160" priority="43">
      <formula>M9&gt;$AB9</formula>
    </cfRule>
  </conditionalFormatting>
  <conditionalFormatting sqref="M18">
    <cfRule type="containsText" dxfId="159" priority="41" operator="containsText" text="Pass">
      <formula>NOT(ISERROR(SEARCH("Pass",M18)))</formula>
    </cfRule>
    <cfRule type="containsText" dxfId="158" priority="42" operator="containsText" text="fail">
      <formula>NOT(ISERROR(SEARCH("fail",M18)))</formula>
    </cfRule>
  </conditionalFormatting>
  <conditionalFormatting sqref="Z18">
    <cfRule type="containsText" dxfId="157" priority="1" operator="containsText" text="Pass">
      <formula>NOT(ISERROR(SEARCH("Pass",Z18)))</formula>
    </cfRule>
    <cfRule type="containsText" dxfId="156" priority="2" operator="containsText" text="fail">
      <formula>NOT(ISERROR(SEARCH("fail",Z18)))</formula>
    </cfRule>
  </conditionalFormatting>
  <conditionalFormatting sqref="O8">
    <cfRule type="expression" dxfId="155" priority="40">
      <formula>O8&gt;$AB8</formula>
    </cfRule>
  </conditionalFormatting>
  <conditionalFormatting sqref="O9:O15">
    <cfRule type="expression" dxfId="154" priority="39">
      <formula>O9&gt;$AB9</formula>
    </cfRule>
  </conditionalFormatting>
  <conditionalFormatting sqref="O18">
    <cfRule type="containsText" dxfId="153" priority="37" operator="containsText" text="Pass">
      <formula>NOT(ISERROR(SEARCH("Pass",O18)))</formula>
    </cfRule>
    <cfRule type="containsText" dxfId="152" priority="38" operator="containsText" text="fail">
      <formula>NOT(ISERROR(SEARCH("fail",O18)))</formula>
    </cfRule>
  </conditionalFormatting>
  <conditionalFormatting sqref="Q8">
    <cfRule type="expression" dxfId="151" priority="36">
      <formula>Q8&gt;$AB8</formula>
    </cfRule>
  </conditionalFormatting>
  <conditionalFormatting sqref="Q9:Q15">
    <cfRule type="expression" dxfId="150" priority="35">
      <formula>Q9&gt;$AB9</formula>
    </cfRule>
  </conditionalFormatting>
  <conditionalFormatting sqref="Q18">
    <cfRule type="containsText" dxfId="149" priority="33" operator="containsText" text="Pass">
      <formula>NOT(ISERROR(SEARCH("Pass",Q18)))</formula>
    </cfRule>
    <cfRule type="containsText" dxfId="148" priority="34" operator="containsText" text="fail">
      <formula>NOT(ISERROR(SEARCH("fail",Q18)))</formula>
    </cfRule>
  </conditionalFormatting>
  <conditionalFormatting sqref="S8">
    <cfRule type="expression" dxfId="147" priority="32">
      <formula>S8&gt;$AB8</formula>
    </cfRule>
  </conditionalFormatting>
  <conditionalFormatting sqref="S9:S15">
    <cfRule type="expression" dxfId="146" priority="31">
      <formula>S9&gt;$AB9</formula>
    </cfRule>
  </conditionalFormatting>
  <conditionalFormatting sqref="S18">
    <cfRule type="containsText" dxfId="145" priority="29" operator="containsText" text="Pass">
      <formula>NOT(ISERROR(SEARCH("Pass",S18)))</formula>
    </cfRule>
    <cfRule type="containsText" dxfId="144" priority="30" operator="containsText" text="fail">
      <formula>NOT(ISERROR(SEARCH("fail",S18)))</formula>
    </cfRule>
  </conditionalFormatting>
  <conditionalFormatting sqref="U8">
    <cfRule type="expression" dxfId="143" priority="28">
      <formula>U8&gt;$AB8</formula>
    </cfRule>
  </conditionalFormatting>
  <conditionalFormatting sqref="U9:U15">
    <cfRule type="expression" dxfId="142" priority="27">
      <formula>U9&gt;$AB9</formula>
    </cfRule>
  </conditionalFormatting>
  <conditionalFormatting sqref="U18">
    <cfRule type="containsText" dxfId="141" priority="25" operator="containsText" text="Pass">
      <formula>NOT(ISERROR(SEARCH("Pass",U18)))</formula>
    </cfRule>
    <cfRule type="containsText" dxfId="140" priority="26" operator="containsText" text="fail">
      <formula>NOT(ISERROR(SEARCH("fail",U18)))</formula>
    </cfRule>
  </conditionalFormatting>
  <conditionalFormatting sqref="W8">
    <cfRule type="expression" dxfId="139" priority="24">
      <formula>W8&gt;$AB8</formula>
    </cfRule>
  </conditionalFormatting>
  <conditionalFormatting sqref="W9:W15">
    <cfRule type="expression" dxfId="138" priority="23">
      <formula>W9&gt;$AB9</formula>
    </cfRule>
  </conditionalFormatting>
  <conditionalFormatting sqref="W18">
    <cfRule type="containsText" dxfId="137" priority="21" operator="containsText" text="Pass">
      <formula>NOT(ISERROR(SEARCH("Pass",W18)))</formula>
    </cfRule>
    <cfRule type="containsText" dxfId="136" priority="22" operator="containsText" text="fail">
      <formula>NOT(ISERROR(SEARCH("fail",W18)))</formula>
    </cfRule>
  </conditionalFormatting>
  <conditionalFormatting sqref="Y18">
    <cfRule type="containsText" dxfId="135" priority="17" operator="containsText" text="Pass">
      <formula>NOT(ISERROR(SEARCH("Pass",Y18)))</formula>
    </cfRule>
    <cfRule type="containsText" dxfId="134" priority="18" operator="containsText" text="fail">
      <formula>NOT(ISERROR(SEARCH("fail",Y18)))</formula>
    </cfRule>
  </conditionalFormatting>
  <conditionalFormatting sqref="F18">
    <cfRule type="containsText" dxfId="133" priority="15" operator="containsText" text="Pass">
      <formula>NOT(ISERROR(SEARCH("Pass",F18)))</formula>
    </cfRule>
    <cfRule type="containsText" dxfId="132" priority="16" operator="containsText" text="fail">
      <formula>NOT(ISERROR(SEARCH("fail",F18)))</formula>
    </cfRule>
  </conditionalFormatting>
  <conditionalFormatting sqref="H18">
    <cfRule type="containsText" dxfId="131" priority="13" operator="containsText" text="Pass">
      <formula>NOT(ISERROR(SEARCH("Pass",H18)))</formula>
    </cfRule>
    <cfRule type="containsText" dxfId="130" priority="14" operator="containsText" text="fail">
      <formula>NOT(ISERROR(SEARCH("fail",H18)))</formula>
    </cfRule>
  </conditionalFormatting>
  <conditionalFormatting sqref="P18">
    <cfRule type="containsText" dxfId="129" priority="11" operator="containsText" text="Pass">
      <formula>NOT(ISERROR(SEARCH("Pass",P18)))</formula>
    </cfRule>
    <cfRule type="containsText" dxfId="128" priority="12" operator="containsText" text="fail">
      <formula>NOT(ISERROR(SEARCH("fail",P18)))</formula>
    </cfRule>
  </conditionalFormatting>
  <conditionalFormatting sqref="R18">
    <cfRule type="containsText" dxfId="127" priority="9" operator="containsText" text="Pass">
      <formula>NOT(ISERROR(SEARCH("Pass",R18)))</formula>
    </cfRule>
    <cfRule type="containsText" dxfId="126" priority="10" operator="containsText" text="fail">
      <formula>NOT(ISERROR(SEARCH("fail",R18)))</formula>
    </cfRule>
  </conditionalFormatting>
  <conditionalFormatting sqref="T18">
    <cfRule type="containsText" dxfId="125" priority="7" operator="containsText" text="Pass">
      <formula>NOT(ISERROR(SEARCH("Pass",T18)))</formula>
    </cfRule>
    <cfRule type="containsText" dxfId="124" priority="8" operator="containsText" text="fail">
      <formula>NOT(ISERROR(SEARCH("fail",T18)))</formula>
    </cfRule>
  </conditionalFormatting>
  <conditionalFormatting sqref="V18">
    <cfRule type="containsText" dxfId="123" priority="5" operator="containsText" text="Pass">
      <formula>NOT(ISERROR(SEARCH("Pass",V18)))</formula>
    </cfRule>
    <cfRule type="containsText" dxfId="122" priority="6" operator="containsText" text="fail">
      <formula>NOT(ISERROR(SEARCH("fail",V18)))</formula>
    </cfRule>
  </conditionalFormatting>
  <conditionalFormatting sqref="X18">
    <cfRule type="containsText" dxfId="121" priority="3" operator="containsText" text="Pass">
      <formula>NOT(ISERROR(SEARCH("Pass",X18)))</formula>
    </cfRule>
    <cfRule type="containsText" dxfId="120" priority="4" operator="containsText" text="fail">
      <formula>NOT(ISERROR(SEARCH("fail",X18)))</formula>
    </cfRule>
  </conditionalFormatting>
  <pageMargins left="0.7" right="0.7" top="0.75" bottom="0.75" header="0.3" footer="0.3"/>
  <pageSetup paperSize="8" orientation="landscape" r:id="rId1"/>
  <headerFooter>
    <oddHeader>&amp;L&amp;G&amp;C&amp;"Arial,Bold"&amp;11نموذج معايير درجات تقييم التأهيل المسبق</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7"/>
  </sheetPr>
  <dimension ref="A2:AD42"/>
  <sheetViews>
    <sheetView rightToLeft="1" view="pageLayout" zoomScale="55" zoomScaleNormal="100" zoomScaleSheetLayoutView="55" zoomScalePageLayoutView="55" workbookViewId="0">
      <selection activeCell="H3" sqref="H3"/>
    </sheetView>
  </sheetViews>
  <sheetFormatPr defaultColWidth="9.1796875" defaultRowHeight="13" x14ac:dyDescent="0.3"/>
  <cols>
    <col min="1" max="1" width="27.26953125" style="16" customWidth="1"/>
    <col min="2" max="2" width="39.1796875" style="16" customWidth="1"/>
    <col min="3" max="3" width="15.7265625" style="16" customWidth="1"/>
    <col min="4" max="4" width="30.7265625" style="16" customWidth="1"/>
    <col min="5" max="5" width="15.7265625" style="16" customWidth="1"/>
    <col min="6" max="6" width="30.7265625" style="16" customWidth="1"/>
    <col min="7" max="7" width="15.7265625" style="16" customWidth="1"/>
    <col min="8" max="8" width="30.7265625" style="16" customWidth="1"/>
    <col min="9" max="9" width="15.7265625" style="16" customWidth="1"/>
    <col min="10" max="10" width="30.7265625" style="16" customWidth="1"/>
    <col min="11" max="11" width="15.7265625" style="16" customWidth="1"/>
    <col min="12" max="12" width="30.7265625" style="16" customWidth="1"/>
    <col min="13" max="13" width="15.7265625" style="16" hidden="1" customWidth="1"/>
    <col min="14" max="14" width="30.7265625" style="16" hidden="1" customWidth="1"/>
    <col min="15" max="15" width="15.7265625" style="16" hidden="1" customWidth="1"/>
    <col min="16" max="16" width="30.7265625" style="16" hidden="1" customWidth="1"/>
    <col min="17" max="17" width="15.7265625" style="16" hidden="1" customWidth="1"/>
    <col min="18" max="18" width="30.7265625" style="16" hidden="1" customWidth="1"/>
    <col min="19" max="19" width="15.7265625" style="16" hidden="1" customWidth="1"/>
    <col min="20" max="20" width="30.7265625" style="16" hidden="1" customWidth="1"/>
    <col min="21" max="21" width="15.7265625" style="16" hidden="1" customWidth="1"/>
    <col min="22" max="22" width="30.7265625" style="16" hidden="1" customWidth="1"/>
    <col min="23" max="23" width="15.7265625" style="16" hidden="1" customWidth="1"/>
    <col min="24" max="24" width="30.7265625" style="16" hidden="1" customWidth="1"/>
    <col min="25" max="25" width="15.7265625" style="16" hidden="1" customWidth="1"/>
    <col min="26" max="26" width="30.7265625" style="16" hidden="1" customWidth="1"/>
    <col min="27" max="28" width="9.1796875" style="16"/>
    <col min="29" max="29" width="12.54296875" style="16" bestFit="1" customWidth="1"/>
    <col min="30" max="30" width="61" style="16" customWidth="1"/>
    <col min="31" max="16384" width="9.1796875" style="16"/>
  </cols>
  <sheetData>
    <row r="2" spans="1:30" ht="18" x14ac:dyDescent="0.4">
      <c r="A2" s="67" t="s">
        <v>128</v>
      </c>
      <c r="B2" s="309" t="str">
        <f>Contents!B13</f>
        <v>القسم 6</v>
      </c>
      <c r="C2" s="310"/>
      <c r="D2" s="55"/>
      <c r="E2" s="55"/>
      <c r="F2" s="55"/>
      <c r="G2" s="55"/>
      <c r="H2" s="55"/>
      <c r="I2" s="55"/>
      <c r="J2" s="55"/>
      <c r="K2" s="55"/>
      <c r="L2" s="55"/>
      <c r="M2" s="55"/>
      <c r="N2" s="55"/>
      <c r="O2" s="55"/>
      <c r="P2" s="55"/>
      <c r="Q2" s="55"/>
      <c r="R2" s="55"/>
      <c r="S2" s="55"/>
      <c r="T2" s="55"/>
      <c r="U2" s="55"/>
      <c r="V2" s="55"/>
      <c r="W2" s="55"/>
      <c r="X2" s="55"/>
      <c r="Y2" s="55"/>
      <c r="Z2" s="55"/>
    </row>
    <row r="3" spans="1:30" ht="18" x14ac:dyDescent="0.4">
      <c r="A3" s="67" t="s">
        <v>72</v>
      </c>
      <c r="B3" s="309" t="str">
        <f>Contents!C13</f>
        <v>الموارد (من جميع أنحاء العالم)</v>
      </c>
      <c r="C3" s="310"/>
      <c r="D3" s="55"/>
      <c r="E3" s="55"/>
      <c r="F3" s="55"/>
      <c r="G3" s="55"/>
      <c r="H3" s="55"/>
      <c r="I3" s="55"/>
      <c r="J3" s="55"/>
      <c r="K3" s="55"/>
      <c r="L3" s="55"/>
      <c r="M3" s="55"/>
      <c r="N3" s="55"/>
      <c r="O3" s="55"/>
      <c r="P3" s="55"/>
      <c r="Q3" s="55"/>
      <c r="R3" s="55"/>
      <c r="S3" s="55"/>
      <c r="T3" s="55"/>
      <c r="U3" s="55"/>
      <c r="V3" s="55"/>
      <c r="W3" s="55"/>
      <c r="X3" s="55"/>
      <c r="Y3" s="55"/>
      <c r="Z3" s="55"/>
    </row>
    <row r="4" spans="1:30" x14ac:dyDescent="0.3">
      <c r="A4" s="55"/>
      <c r="B4" s="55"/>
      <c r="C4" s="55"/>
      <c r="D4" s="55"/>
      <c r="E4" s="55"/>
      <c r="F4" s="55"/>
      <c r="G4" s="55"/>
      <c r="H4" s="55"/>
      <c r="I4" s="55"/>
      <c r="J4" s="55"/>
      <c r="K4" s="55"/>
      <c r="L4" s="55"/>
      <c r="M4" s="55"/>
      <c r="N4" s="55"/>
      <c r="O4" s="55"/>
      <c r="P4" s="55"/>
      <c r="Q4" s="55"/>
      <c r="R4" s="55"/>
      <c r="S4" s="55"/>
      <c r="T4" s="55"/>
      <c r="U4" s="55"/>
      <c r="V4" s="55"/>
      <c r="W4" s="55"/>
      <c r="X4" s="55"/>
      <c r="Y4" s="55"/>
      <c r="Z4" s="55"/>
    </row>
    <row r="5" spans="1:30" s="17" customFormat="1" ht="31.5" customHeight="1" x14ac:dyDescent="0.25">
      <c r="A5" s="83" t="s">
        <v>129</v>
      </c>
      <c r="B5" s="84"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0" s="17" customFormat="1" ht="62" x14ac:dyDescent="0.25">
      <c r="A6" s="80" t="s">
        <v>130</v>
      </c>
      <c r="B6" s="108">
        <v>25</v>
      </c>
      <c r="C6" s="81" t="s">
        <v>139</v>
      </c>
      <c r="D6" s="82" t="s">
        <v>140</v>
      </c>
      <c r="E6" s="81" t="s">
        <v>139</v>
      </c>
      <c r="F6" s="82" t="s">
        <v>140</v>
      </c>
      <c r="G6" s="81" t="s">
        <v>139</v>
      </c>
      <c r="H6" s="82" t="s">
        <v>140</v>
      </c>
      <c r="I6" s="81" t="s">
        <v>139</v>
      </c>
      <c r="J6" s="82" t="s">
        <v>140</v>
      </c>
      <c r="K6" s="81" t="s">
        <v>139</v>
      </c>
      <c r="L6" s="82" t="s">
        <v>140</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143</v>
      </c>
    </row>
    <row r="7" spans="1:30" s="17" customFormat="1" ht="28.5" customHeight="1" x14ac:dyDescent="0.25">
      <c r="A7" s="58" t="s">
        <v>131</v>
      </c>
      <c r="B7" s="59"/>
      <c r="C7" s="60"/>
      <c r="D7" s="61"/>
      <c r="E7" s="62"/>
      <c r="F7" s="61"/>
      <c r="G7" s="62"/>
      <c r="H7" s="61"/>
      <c r="I7" s="62"/>
      <c r="J7" s="61"/>
      <c r="K7" s="60"/>
      <c r="L7" s="61"/>
      <c r="M7" s="62"/>
      <c r="N7" s="61"/>
      <c r="O7" s="143"/>
      <c r="P7" s="143"/>
      <c r="Q7" s="143"/>
      <c r="R7" s="143"/>
      <c r="S7" s="143"/>
      <c r="T7" s="143"/>
      <c r="U7" s="143"/>
      <c r="V7" s="143"/>
      <c r="W7" s="143"/>
      <c r="X7" s="143"/>
      <c r="Y7" s="143"/>
      <c r="Z7" s="143"/>
      <c r="AB7" s="133"/>
      <c r="AC7" s="133"/>
      <c r="AD7" s="132"/>
    </row>
    <row r="8" spans="1:30" s="17" customFormat="1" ht="57.75" customHeight="1" x14ac:dyDescent="0.25">
      <c r="A8" s="306" t="s">
        <v>211</v>
      </c>
      <c r="B8" s="293" t="s">
        <v>214</v>
      </c>
      <c r="C8" s="68">
        <v>3</v>
      </c>
      <c r="D8" s="63"/>
      <c r="E8" s="68">
        <v>3</v>
      </c>
      <c r="F8" s="63"/>
      <c r="G8" s="68">
        <v>3</v>
      </c>
      <c r="H8" s="63"/>
      <c r="I8" s="68">
        <v>3</v>
      </c>
      <c r="J8" s="63"/>
      <c r="K8" s="68">
        <v>3</v>
      </c>
      <c r="L8" s="63"/>
      <c r="M8" s="68">
        <v>3</v>
      </c>
      <c r="N8" s="63"/>
      <c r="O8" s="68">
        <v>3</v>
      </c>
      <c r="P8" s="63"/>
      <c r="Q8" s="68">
        <v>3</v>
      </c>
      <c r="R8" s="63"/>
      <c r="S8" s="68">
        <v>3</v>
      </c>
      <c r="T8" s="63"/>
      <c r="U8" s="68">
        <v>3</v>
      </c>
      <c r="V8" s="63"/>
      <c r="W8" s="68">
        <v>3</v>
      </c>
      <c r="X8" s="63"/>
      <c r="Y8" s="68">
        <v>3</v>
      </c>
      <c r="Z8" s="63"/>
      <c r="AB8" s="132">
        <v>3</v>
      </c>
      <c r="AC8" s="132">
        <v>4</v>
      </c>
      <c r="AD8" s="213" t="s">
        <v>244</v>
      </c>
    </row>
    <row r="9" spans="1:30" s="17" customFormat="1" ht="43.5" customHeight="1" x14ac:dyDescent="0.25">
      <c r="A9" s="306" t="s">
        <v>212</v>
      </c>
      <c r="B9" s="328"/>
      <c r="C9" s="68"/>
      <c r="D9" s="63"/>
      <c r="E9" s="68"/>
      <c r="F9" s="63"/>
      <c r="G9" s="68"/>
      <c r="H9" s="63"/>
      <c r="I9" s="68"/>
      <c r="J9" s="63"/>
      <c r="K9" s="68"/>
      <c r="L9" s="63"/>
      <c r="M9" s="68"/>
      <c r="N9" s="63"/>
      <c r="O9" s="68"/>
      <c r="P9" s="63"/>
      <c r="Q9" s="68"/>
      <c r="R9" s="63"/>
      <c r="S9" s="68"/>
      <c r="T9" s="63"/>
      <c r="U9" s="68"/>
      <c r="V9" s="63"/>
      <c r="W9" s="68"/>
      <c r="X9" s="63"/>
      <c r="Y9" s="68"/>
      <c r="Z9" s="63"/>
      <c r="AB9" s="132"/>
      <c r="AC9" s="132"/>
      <c r="AD9" s="230"/>
    </row>
    <row r="10" spans="1:30" s="17" customFormat="1" ht="94.5" customHeight="1" x14ac:dyDescent="0.25">
      <c r="A10" s="228"/>
      <c r="B10" s="229" t="s">
        <v>215</v>
      </c>
      <c r="C10" s="68">
        <v>5</v>
      </c>
      <c r="D10" s="63"/>
      <c r="E10" s="68">
        <v>5</v>
      </c>
      <c r="F10" s="63"/>
      <c r="G10" s="68">
        <v>5</v>
      </c>
      <c r="H10" s="63"/>
      <c r="I10" s="68">
        <v>5</v>
      </c>
      <c r="J10" s="63"/>
      <c r="K10" s="68">
        <v>5</v>
      </c>
      <c r="L10" s="63"/>
      <c r="M10" s="68">
        <v>5</v>
      </c>
      <c r="N10" s="63"/>
      <c r="O10" s="68">
        <v>5</v>
      </c>
      <c r="P10" s="63"/>
      <c r="Q10" s="68">
        <v>5</v>
      </c>
      <c r="R10" s="63"/>
      <c r="S10" s="68">
        <v>5</v>
      </c>
      <c r="T10" s="63"/>
      <c r="U10" s="68">
        <v>5</v>
      </c>
      <c r="V10" s="63"/>
      <c r="W10" s="68">
        <v>5</v>
      </c>
      <c r="X10" s="63"/>
      <c r="Y10" s="68">
        <v>5</v>
      </c>
      <c r="Z10" s="63"/>
      <c r="AB10" s="132">
        <v>5</v>
      </c>
      <c r="AC10" s="132">
        <v>5</v>
      </c>
      <c r="AD10" s="213" t="s">
        <v>144</v>
      </c>
    </row>
    <row r="11" spans="1:30" s="17" customFormat="1" ht="94.5" customHeight="1" x14ac:dyDescent="0.25">
      <c r="A11" s="228"/>
      <c r="B11" s="229" t="s">
        <v>216</v>
      </c>
      <c r="C11" s="68">
        <v>5</v>
      </c>
      <c r="D11" s="63"/>
      <c r="E11" s="68">
        <v>5</v>
      </c>
      <c r="F11" s="63"/>
      <c r="G11" s="68">
        <v>5</v>
      </c>
      <c r="H11" s="63"/>
      <c r="I11" s="68">
        <v>5</v>
      </c>
      <c r="J11" s="63"/>
      <c r="K11" s="68">
        <v>5</v>
      </c>
      <c r="L11" s="63"/>
      <c r="M11" s="68">
        <v>5</v>
      </c>
      <c r="N11" s="63"/>
      <c r="O11" s="68">
        <v>5</v>
      </c>
      <c r="P11" s="63"/>
      <c r="Q11" s="68">
        <v>5</v>
      </c>
      <c r="R11" s="63"/>
      <c r="S11" s="68">
        <v>5</v>
      </c>
      <c r="T11" s="63"/>
      <c r="U11" s="68">
        <v>5</v>
      </c>
      <c r="V11" s="63"/>
      <c r="W11" s="68">
        <v>5</v>
      </c>
      <c r="X11" s="63"/>
      <c r="Y11" s="68">
        <v>5</v>
      </c>
      <c r="Z11" s="63"/>
      <c r="AB11" s="132">
        <v>5</v>
      </c>
      <c r="AC11" s="132">
        <v>3</v>
      </c>
      <c r="AD11" s="213" t="s">
        <v>245</v>
      </c>
    </row>
    <row r="12" spans="1:30" s="17" customFormat="1" ht="94.5" customHeight="1" x14ac:dyDescent="0.25">
      <c r="A12" s="228"/>
      <c r="B12" s="229" t="s">
        <v>217</v>
      </c>
      <c r="C12" s="68">
        <v>5</v>
      </c>
      <c r="D12" s="63"/>
      <c r="E12" s="68">
        <v>5</v>
      </c>
      <c r="F12" s="63"/>
      <c r="G12" s="68">
        <v>5</v>
      </c>
      <c r="H12" s="63"/>
      <c r="I12" s="68">
        <v>5</v>
      </c>
      <c r="J12" s="63"/>
      <c r="K12" s="68">
        <v>5</v>
      </c>
      <c r="L12" s="63"/>
      <c r="M12" s="68">
        <v>5</v>
      </c>
      <c r="N12" s="63"/>
      <c r="O12" s="68">
        <v>5</v>
      </c>
      <c r="P12" s="63"/>
      <c r="Q12" s="68">
        <v>5</v>
      </c>
      <c r="R12" s="63"/>
      <c r="S12" s="68">
        <v>5</v>
      </c>
      <c r="T12" s="63"/>
      <c r="U12" s="68">
        <v>5</v>
      </c>
      <c r="V12" s="63"/>
      <c r="W12" s="68">
        <v>5</v>
      </c>
      <c r="X12" s="63"/>
      <c r="Y12" s="68">
        <v>5</v>
      </c>
      <c r="Z12" s="63"/>
      <c r="AB12" s="132">
        <v>5</v>
      </c>
      <c r="AC12" s="132">
        <v>3</v>
      </c>
      <c r="AD12" s="213" t="s">
        <v>246</v>
      </c>
    </row>
    <row r="13" spans="1:30" s="17" customFormat="1" ht="94.5" customHeight="1" x14ac:dyDescent="0.25">
      <c r="A13" s="228"/>
      <c r="B13" s="229" t="s">
        <v>218</v>
      </c>
      <c r="C13" s="68">
        <v>5</v>
      </c>
      <c r="D13" s="63"/>
      <c r="E13" s="68">
        <v>5</v>
      </c>
      <c r="F13" s="63"/>
      <c r="G13" s="68">
        <v>5</v>
      </c>
      <c r="H13" s="63"/>
      <c r="I13" s="68">
        <v>5</v>
      </c>
      <c r="J13" s="63"/>
      <c r="K13" s="68">
        <v>5</v>
      </c>
      <c r="L13" s="63"/>
      <c r="M13" s="68">
        <v>5</v>
      </c>
      <c r="N13" s="63"/>
      <c r="O13" s="68">
        <v>5</v>
      </c>
      <c r="P13" s="63"/>
      <c r="Q13" s="68">
        <v>5</v>
      </c>
      <c r="R13" s="63"/>
      <c r="S13" s="68">
        <v>5</v>
      </c>
      <c r="T13" s="63"/>
      <c r="U13" s="68">
        <v>5</v>
      </c>
      <c r="V13" s="63"/>
      <c r="W13" s="68">
        <v>5</v>
      </c>
      <c r="X13" s="63"/>
      <c r="Y13" s="68">
        <v>5</v>
      </c>
      <c r="Z13" s="63"/>
      <c r="AB13" s="132">
        <v>5</v>
      </c>
      <c r="AC13" s="132">
        <v>3</v>
      </c>
      <c r="AD13" s="213" t="s">
        <v>247</v>
      </c>
    </row>
    <row r="14" spans="1:30" s="17" customFormat="1" ht="94.5" customHeight="1" x14ac:dyDescent="0.25">
      <c r="A14" s="228"/>
      <c r="B14" s="229" t="s">
        <v>219</v>
      </c>
      <c r="C14" s="68">
        <v>5</v>
      </c>
      <c r="D14" s="63"/>
      <c r="E14" s="68">
        <v>5</v>
      </c>
      <c r="F14" s="63"/>
      <c r="G14" s="68">
        <v>5</v>
      </c>
      <c r="H14" s="63"/>
      <c r="I14" s="68">
        <v>5</v>
      </c>
      <c r="J14" s="63"/>
      <c r="K14" s="68">
        <v>5</v>
      </c>
      <c r="L14" s="63"/>
      <c r="M14" s="68">
        <v>5</v>
      </c>
      <c r="N14" s="63"/>
      <c r="O14" s="68">
        <v>5</v>
      </c>
      <c r="P14" s="63"/>
      <c r="Q14" s="68">
        <v>5</v>
      </c>
      <c r="R14" s="63"/>
      <c r="S14" s="68">
        <v>5</v>
      </c>
      <c r="T14" s="63"/>
      <c r="U14" s="68">
        <v>5</v>
      </c>
      <c r="V14" s="63"/>
      <c r="W14" s="68">
        <v>5</v>
      </c>
      <c r="X14" s="63"/>
      <c r="Y14" s="68">
        <v>5</v>
      </c>
      <c r="Z14" s="63"/>
      <c r="AB14" s="132">
        <v>5</v>
      </c>
      <c r="AC14" s="132">
        <v>3</v>
      </c>
      <c r="AD14" s="213" t="s">
        <v>248</v>
      </c>
    </row>
    <row r="15" spans="1:30" s="17" customFormat="1" ht="94.5" customHeight="1" x14ac:dyDescent="0.25">
      <c r="A15" s="228"/>
      <c r="B15" s="229" t="s">
        <v>220</v>
      </c>
      <c r="C15" s="68">
        <v>5</v>
      </c>
      <c r="D15" s="63"/>
      <c r="E15" s="68">
        <v>5</v>
      </c>
      <c r="F15" s="63"/>
      <c r="G15" s="68">
        <v>5</v>
      </c>
      <c r="H15" s="63"/>
      <c r="I15" s="68">
        <v>5</v>
      </c>
      <c r="J15" s="63"/>
      <c r="K15" s="68">
        <v>5</v>
      </c>
      <c r="L15" s="63"/>
      <c r="M15" s="68">
        <v>5</v>
      </c>
      <c r="N15" s="63"/>
      <c r="O15" s="68">
        <v>5</v>
      </c>
      <c r="P15" s="63"/>
      <c r="Q15" s="68">
        <v>5</v>
      </c>
      <c r="R15" s="63"/>
      <c r="S15" s="68">
        <v>5</v>
      </c>
      <c r="T15" s="63"/>
      <c r="U15" s="68">
        <v>5</v>
      </c>
      <c r="V15" s="63"/>
      <c r="W15" s="68">
        <v>5</v>
      </c>
      <c r="X15" s="63"/>
      <c r="Y15" s="68">
        <v>5</v>
      </c>
      <c r="Z15" s="63"/>
      <c r="AB15" s="132">
        <v>5</v>
      </c>
      <c r="AC15" s="132">
        <v>3</v>
      </c>
      <c r="AD15" s="213" t="s">
        <v>144</v>
      </c>
    </row>
    <row r="16" spans="1:30" s="17" customFormat="1" ht="94.5" customHeight="1" x14ac:dyDescent="0.25">
      <c r="A16" s="228"/>
      <c r="B16" s="229" t="s">
        <v>221</v>
      </c>
      <c r="C16" s="68">
        <v>5</v>
      </c>
      <c r="D16" s="63"/>
      <c r="E16" s="68">
        <v>5</v>
      </c>
      <c r="F16" s="63"/>
      <c r="G16" s="68">
        <v>5</v>
      </c>
      <c r="H16" s="63"/>
      <c r="I16" s="68">
        <v>5</v>
      </c>
      <c r="J16" s="63"/>
      <c r="K16" s="68">
        <v>5</v>
      </c>
      <c r="L16" s="63"/>
      <c r="M16" s="68">
        <v>5</v>
      </c>
      <c r="N16" s="63"/>
      <c r="O16" s="68">
        <v>5</v>
      </c>
      <c r="P16" s="63"/>
      <c r="Q16" s="68">
        <v>5</v>
      </c>
      <c r="R16" s="63"/>
      <c r="S16" s="68">
        <v>5</v>
      </c>
      <c r="T16" s="63"/>
      <c r="U16" s="68">
        <v>5</v>
      </c>
      <c r="V16" s="63"/>
      <c r="W16" s="68">
        <v>5</v>
      </c>
      <c r="X16" s="63"/>
      <c r="Y16" s="68">
        <v>5</v>
      </c>
      <c r="Z16" s="63"/>
      <c r="AB16" s="132">
        <v>5</v>
      </c>
      <c r="AC16" s="132">
        <v>3</v>
      </c>
      <c r="AD16" s="213" t="s">
        <v>144</v>
      </c>
    </row>
    <row r="17" spans="1:30" s="17" customFormat="1" ht="94.5" customHeight="1" x14ac:dyDescent="0.25">
      <c r="A17" s="228"/>
      <c r="B17" s="229" t="s">
        <v>222</v>
      </c>
      <c r="C17" s="68">
        <v>5</v>
      </c>
      <c r="D17" s="63"/>
      <c r="E17" s="68">
        <v>5</v>
      </c>
      <c r="F17" s="63"/>
      <c r="G17" s="68">
        <v>5</v>
      </c>
      <c r="H17" s="63"/>
      <c r="I17" s="68">
        <v>5</v>
      </c>
      <c r="J17" s="63"/>
      <c r="K17" s="68">
        <v>5</v>
      </c>
      <c r="L17" s="63"/>
      <c r="M17" s="68">
        <v>5</v>
      </c>
      <c r="N17" s="63"/>
      <c r="O17" s="68">
        <v>5</v>
      </c>
      <c r="P17" s="63"/>
      <c r="Q17" s="68">
        <v>5</v>
      </c>
      <c r="R17" s="63"/>
      <c r="S17" s="68">
        <v>5</v>
      </c>
      <c r="T17" s="63"/>
      <c r="U17" s="68">
        <v>5</v>
      </c>
      <c r="V17" s="63"/>
      <c r="W17" s="68">
        <v>5</v>
      </c>
      <c r="X17" s="63"/>
      <c r="Y17" s="68">
        <v>5</v>
      </c>
      <c r="Z17" s="63"/>
      <c r="AB17" s="132">
        <v>5</v>
      </c>
      <c r="AC17" s="132">
        <v>3</v>
      </c>
      <c r="AD17" s="213" t="s">
        <v>144</v>
      </c>
    </row>
    <row r="18" spans="1:30" s="17" customFormat="1" ht="94.5" customHeight="1" x14ac:dyDescent="0.25">
      <c r="A18" s="228"/>
      <c r="B18" s="229" t="s">
        <v>223</v>
      </c>
      <c r="C18" s="68">
        <v>5</v>
      </c>
      <c r="D18" s="63"/>
      <c r="E18" s="68">
        <v>5</v>
      </c>
      <c r="F18" s="63"/>
      <c r="G18" s="68">
        <v>5</v>
      </c>
      <c r="H18" s="63"/>
      <c r="I18" s="68">
        <v>5</v>
      </c>
      <c r="J18" s="63"/>
      <c r="K18" s="68">
        <v>5</v>
      </c>
      <c r="L18" s="63"/>
      <c r="M18" s="68">
        <v>5</v>
      </c>
      <c r="N18" s="63"/>
      <c r="O18" s="68">
        <v>5</v>
      </c>
      <c r="P18" s="63"/>
      <c r="Q18" s="68">
        <v>5</v>
      </c>
      <c r="R18" s="63"/>
      <c r="S18" s="68">
        <v>5</v>
      </c>
      <c r="T18" s="63"/>
      <c r="U18" s="68">
        <v>5</v>
      </c>
      <c r="V18" s="63"/>
      <c r="W18" s="68">
        <v>5</v>
      </c>
      <c r="X18" s="63"/>
      <c r="Y18" s="68">
        <v>5</v>
      </c>
      <c r="Z18" s="63"/>
      <c r="AB18" s="132">
        <v>5</v>
      </c>
      <c r="AC18" s="132">
        <v>3</v>
      </c>
      <c r="AD18" s="213" t="s">
        <v>144</v>
      </c>
    </row>
    <row r="19" spans="1:30" s="17" customFormat="1" ht="94.5" customHeight="1" x14ac:dyDescent="0.25">
      <c r="A19" s="228"/>
      <c r="B19" s="229" t="s">
        <v>224</v>
      </c>
      <c r="C19" s="68">
        <v>5</v>
      </c>
      <c r="D19" s="63"/>
      <c r="E19" s="68">
        <v>5</v>
      </c>
      <c r="F19" s="63"/>
      <c r="G19" s="68">
        <v>5</v>
      </c>
      <c r="H19" s="63"/>
      <c r="I19" s="68">
        <v>5</v>
      </c>
      <c r="J19" s="63"/>
      <c r="K19" s="68">
        <v>5</v>
      </c>
      <c r="L19" s="63"/>
      <c r="M19" s="68">
        <v>5</v>
      </c>
      <c r="N19" s="63"/>
      <c r="O19" s="68">
        <v>5</v>
      </c>
      <c r="P19" s="63"/>
      <c r="Q19" s="68">
        <v>5</v>
      </c>
      <c r="R19" s="63"/>
      <c r="S19" s="68">
        <v>5</v>
      </c>
      <c r="T19" s="63"/>
      <c r="U19" s="68">
        <v>5</v>
      </c>
      <c r="V19" s="63"/>
      <c r="W19" s="68">
        <v>5</v>
      </c>
      <c r="X19" s="63"/>
      <c r="Y19" s="68">
        <v>5</v>
      </c>
      <c r="Z19" s="63"/>
      <c r="AB19" s="132">
        <v>5</v>
      </c>
      <c r="AC19" s="132">
        <v>3</v>
      </c>
      <c r="AD19" s="213" t="s">
        <v>245</v>
      </c>
    </row>
    <row r="20" spans="1:30" s="17" customFormat="1" ht="94.5" customHeight="1" x14ac:dyDescent="0.25">
      <c r="A20" s="228"/>
      <c r="B20" s="229" t="s">
        <v>225</v>
      </c>
      <c r="C20" s="68">
        <v>5</v>
      </c>
      <c r="D20" s="63"/>
      <c r="E20" s="68">
        <v>5</v>
      </c>
      <c r="F20" s="63"/>
      <c r="G20" s="68">
        <v>5</v>
      </c>
      <c r="H20" s="63"/>
      <c r="I20" s="68">
        <v>5</v>
      </c>
      <c r="J20" s="63"/>
      <c r="K20" s="68">
        <v>5</v>
      </c>
      <c r="L20" s="63"/>
      <c r="M20" s="68">
        <v>5</v>
      </c>
      <c r="N20" s="63"/>
      <c r="O20" s="68">
        <v>5</v>
      </c>
      <c r="P20" s="63"/>
      <c r="Q20" s="68">
        <v>5</v>
      </c>
      <c r="R20" s="63"/>
      <c r="S20" s="68">
        <v>5</v>
      </c>
      <c r="T20" s="63"/>
      <c r="U20" s="68">
        <v>5</v>
      </c>
      <c r="V20" s="63"/>
      <c r="W20" s="68">
        <v>5</v>
      </c>
      <c r="X20" s="63"/>
      <c r="Y20" s="68">
        <v>5</v>
      </c>
      <c r="Z20" s="63"/>
      <c r="AB20" s="132">
        <v>5</v>
      </c>
      <c r="AC20" s="132">
        <v>3</v>
      </c>
      <c r="AD20" s="213" t="s">
        <v>246</v>
      </c>
    </row>
    <row r="21" spans="1:30" s="17" customFormat="1" ht="94.5" customHeight="1" x14ac:dyDescent="0.25">
      <c r="A21" s="228"/>
      <c r="B21" s="229" t="s">
        <v>226</v>
      </c>
      <c r="C21" s="68">
        <v>5</v>
      </c>
      <c r="D21" s="63"/>
      <c r="E21" s="68">
        <v>5</v>
      </c>
      <c r="F21" s="63"/>
      <c r="G21" s="68">
        <v>5</v>
      </c>
      <c r="H21" s="63"/>
      <c r="I21" s="68">
        <v>5</v>
      </c>
      <c r="J21" s="63"/>
      <c r="K21" s="68">
        <v>5</v>
      </c>
      <c r="L21" s="63"/>
      <c r="M21" s="68">
        <v>5</v>
      </c>
      <c r="N21" s="63"/>
      <c r="O21" s="68">
        <v>5</v>
      </c>
      <c r="P21" s="63"/>
      <c r="Q21" s="68">
        <v>5</v>
      </c>
      <c r="R21" s="63"/>
      <c r="S21" s="68">
        <v>5</v>
      </c>
      <c r="T21" s="63"/>
      <c r="U21" s="68">
        <v>5</v>
      </c>
      <c r="V21" s="63"/>
      <c r="W21" s="68">
        <v>5</v>
      </c>
      <c r="X21" s="63"/>
      <c r="Y21" s="68">
        <v>5</v>
      </c>
      <c r="Z21" s="63"/>
      <c r="AB21" s="132">
        <v>5</v>
      </c>
      <c r="AC21" s="132">
        <v>3</v>
      </c>
      <c r="AD21" s="213" t="s">
        <v>144</v>
      </c>
    </row>
    <row r="22" spans="1:30" s="17" customFormat="1" ht="94.5" customHeight="1" x14ac:dyDescent="0.25">
      <c r="A22" s="228"/>
      <c r="B22" s="229" t="s">
        <v>227</v>
      </c>
      <c r="C22" s="68">
        <v>5</v>
      </c>
      <c r="D22" s="63"/>
      <c r="E22" s="68">
        <v>5</v>
      </c>
      <c r="F22" s="63"/>
      <c r="G22" s="68">
        <v>5</v>
      </c>
      <c r="H22" s="63"/>
      <c r="I22" s="68">
        <v>5</v>
      </c>
      <c r="J22" s="63"/>
      <c r="K22" s="68">
        <v>5</v>
      </c>
      <c r="L22" s="63"/>
      <c r="M22" s="68">
        <v>5</v>
      </c>
      <c r="N22" s="63"/>
      <c r="O22" s="68">
        <v>5</v>
      </c>
      <c r="P22" s="63"/>
      <c r="Q22" s="68">
        <v>5</v>
      </c>
      <c r="R22" s="63"/>
      <c r="S22" s="68">
        <v>5</v>
      </c>
      <c r="T22" s="63"/>
      <c r="U22" s="68">
        <v>5</v>
      </c>
      <c r="V22" s="63"/>
      <c r="W22" s="68">
        <v>5</v>
      </c>
      <c r="X22" s="63"/>
      <c r="Y22" s="68">
        <v>5</v>
      </c>
      <c r="Z22" s="63"/>
      <c r="AB22" s="132">
        <v>5</v>
      </c>
      <c r="AC22" s="132">
        <v>3</v>
      </c>
      <c r="AD22" s="213" t="s">
        <v>144</v>
      </c>
    </row>
    <row r="23" spans="1:30" s="17" customFormat="1" ht="94.5" customHeight="1" x14ac:dyDescent="0.25">
      <c r="A23" s="228"/>
      <c r="B23" s="229" t="s">
        <v>228</v>
      </c>
      <c r="C23" s="68">
        <v>5</v>
      </c>
      <c r="D23" s="63"/>
      <c r="E23" s="68">
        <v>5</v>
      </c>
      <c r="F23" s="63"/>
      <c r="G23" s="68">
        <v>5</v>
      </c>
      <c r="H23" s="63"/>
      <c r="I23" s="68">
        <v>5</v>
      </c>
      <c r="J23" s="63"/>
      <c r="K23" s="68">
        <v>5</v>
      </c>
      <c r="L23" s="63"/>
      <c r="M23" s="68">
        <v>5</v>
      </c>
      <c r="N23" s="63"/>
      <c r="O23" s="68">
        <v>5</v>
      </c>
      <c r="P23" s="63"/>
      <c r="Q23" s="68">
        <v>5</v>
      </c>
      <c r="R23" s="63"/>
      <c r="S23" s="68">
        <v>5</v>
      </c>
      <c r="T23" s="63"/>
      <c r="U23" s="68">
        <v>5</v>
      </c>
      <c r="V23" s="63"/>
      <c r="W23" s="68">
        <v>5</v>
      </c>
      <c r="X23" s="63"/>
      <c r="Y23" s="68">
        <v>5</v>
      </c>
      <c r="Z23" s="63"/>
      <c r="AB23" s="132">
        <v>5</v>
      </c>
      <c r="AC23" s="132">
        <v>3</v>
      </c>
      <c r="AD23" s="213" t="s">
        <v>144</v>
      </c>
    </row>
    <row r="24" spans="1:30" s="17" customFormat="1" ht="94.5" customHeight="1" x14ac:dyDescent="0.25">
      <c r="A24" s="228"/>
      <c r="B24" s="229" t="s">
        <v>229</v>
      </c>
      <c r="C24" s="68">
        <v>5</v>
      </c>
      <c r="D24" s="63"/>
      <c r="E24" s="68">
        <v>5</v>
      </c>
      <c r="F24" s="63"/>
      <c r="G24" s="68">
        <v>5</v>
      </c>
      <c r="H24" s="63"/>
      <c r="I24" s="68">
        <v>5</v>
      </c>
      <c r="J24" s="63"/>
      <c r="K24" s="68">
        <v>5</v>
      </c>
      <c r="L24" s="63"/>
      <c r="M24" s="68">
        <v>5</v>
      </c>
      <c r="N24" s="63"/>
      <c r="O24" s="68">
        <v>5</v>
      </c>
      <c r="P24" s="63"/>
      <c r="Q24" s="68">
        <v>5</v>
      </c>
      <c r="R24" s="63"/>
      <c r="S24" s="68">
        <v>5</v>
      </c>
      <c r="T24" s="63"/>
      <c r="U24" s="68">
        <v>5</v>
      </c>
      <c r="V24" s="63"/>
      <c r="W24" s="68">
        <v>5</v>
      </c>
      <c r="X24" s="63"/>
      <c r="Y24" s="68">
        <v>5</v>
      </c>
      <c r="Z24" s="63"/>
      <c r="AB24" s="132">
        <v>5</v>
      </c>
      <c r="AC24" s="132">
        <v>3</v>
      </c>
      <c r="AD24" s="213" t="s">
        <v>144</v>
      </c>
    </row>
    <row r="25" spans="1:30" s="17" customFormat="1" ht="94.5" customHeight="1" x14ac:dyDescent="0.25">
      <c r="A25" s="228"/>
      <c r="B25" s="229" t="s">
        <v>230</v>
      </c>
      <c r="C25" s="68">
        <v>5</v>
      </c>
      <c r="D25" s="63"/>
      <c r="E25" s="68">
        <v>5</v>
      </c>
      <c r="F25" s="63"/>
      <c r="G25" s="68">
        <v>5</v>
      </c>
      <c r="H25" s="63"/>
      <c r="I25" s="68">
        <v>5</v>
      </c>
      <c r="J25" s="63"/>
      <c r="K25" s="68">
        <v>5</v>
      </c>
      <c r="L25" s="63"/>
      <c r="M25" s="68">
        <v>5</v>
      </c>
      <c r="N25" s="63"/>
      <c r="O25" s="68">
        <v>5</v>
      </c>
      <c r="P25" s="63"/>
      <c r="Q25" s="68">
        <v>5</v>
      </c>
      <c r="R25" s="63"/>
      <c r="S25" s="68">
        <v>5</v>
      </c>
      <c r="T25" s="63"/>
      <c r="U25" s="68">
        <v>5</v>
      </c>
      <c r="V25" s="63"/>
      <c r="W25" s="68">
        <v>5</v>
      </c>
      <c r="X25" s="63"/>
      <c r="Y25" s="68">
        <v>5</v>
      </c>
      <c r="Z25" s="63"/>
      <c r="AB25" s="132">
        <v>5</v>
      </c>
      <c r="AC25" s="132">
        <v>3</v>
      </c>
      <c r="AD25" s="213" t="s">
        <v>144</v>
      </c>
    </row>
    <row r="26" spans="1:30" s="17" customFormat="1" ht="94.5" customHeight="1" x14ac:dyDescent="0.25">
      <c r="A26" s="228"/>
      <c r="B26" s="229" t="s">
        <v>231</v>
      </c>
      <c r="C26" s="68">
        <v>5</v>
      </c>
      <c r="D26" s="63"/>
      <c r="E26" s="68">
        <v>5</v>
      </c>
      <c r="F26" s="63"/>
      <c r="G26" s="68">
        <v>5</v>
      </c>
      <c r="H26" s="63"/>
      <c r="I26" s="68">
        <v>5</v>
      </c>
      <c r="J26" s="63"/>
      <c r="K26" s="68">
        <v>5</v>
      </c>
      <c r="L26" s="63"/>
      <c r="M26" s="68">
        <v>5</v>
      </c>
      <c r="N26" s="63"/>
      <c r="O26" s="68">
        <v>5</v>
      </c>
      <c r="P26" s="63"/>
      <c r="Q26" s="68">
        <v>5</v>
      </c>
      <c r="R26" s="63"/>
      <c r="S26" s="68">
        <v>5</v>
      </c>
      <c r="T26" s="63"/>
      <c r="U26" s="68">
        <v>5</v>
      </c>
      <c r="V26" s="63"/>
      <c r="W26" s="68">
        <v>5</v>
      </c>
      <c r="X26" s="63"/>
      <c r="Y26" s="68">
        <v>5</v>
      </c>
      <c r="Z26" s="63"/>
      <c r="AB26" s="132">
        <v>5</v>
      </c>
      <c r="AC26" s="132">
        <v>3</v>
      </c>
      <c r="AD26" s="213" t="s">
        <v>144</v>
      </c>
    </row>
    <row r="27" spans="1:30" s="17" customFormat="1" ht="94.5" customHeight="1" x14ac:dyDescent="0.25">
      <c r="A27" s="228"/>
      <c r="B27" s="229" t="s">
        <v>232</v>
      </c>
      <c r="C27" s="68">
        <v>5</v>
      </c>
      <c r="D27" s="63"/>
      <c r="E27" s="68">
        <v>5</v>
      </c>
      <c r="F27" s="63"/>
      <c r="G27" s="68">
        <v>5</v>
      </c>
      <c r="H27" s="63"/>
      <c r="I27" s="68">
        <v>5</v>
      </c>
      <c r="J27" s="63"/>
      <c r="K27" s="68">
        <v>5</v>
      </c>
      <c r="L27" s="63"/>
      <c r="M27" s="68">
        <v>5</v>
      </c>
      <c r="N27" s="63"/>
      <c r="O27" s="68">
        <v>5</v>
      </c>
      <c r="P27" s="63"/>
      <c r="Q27" s="68">
        <v>5</v>
      </c>
      <c r="R27" s="63"/>
      <c r="S27" s="68">
        <v>5</v>
      </c>
      <c r="T27" s="63"/>
      <c r="U27" s="68">
        <v>5</v>
      </c>
      <c r="V27" s="63"/>
      <c r="W27" s="68">
        <v>5</v>
      </c>
      <c r="X27" s="63"/>
      <c r="Y27" s="68">
        <v>5</v>
      </c>
      <c r="Z27" s="63"/>
      <c r="AB27" s="132">
        <v>5</v>
      </c>
      <c r="AC27" s="132">
        <v>3</v>
      </c>
      <c r="AD27" s="213" t="s">
        <v>144</v>
      </c>
    </row>
    <row r="28" spans="1:30" s="17" customFormat="1" ht="94.5" customHeight="1" x14ac:dyDescent="0.25">
      <c r="A28" s="228"/>
      <c r="B28" s="229" t="s">
        <v>233</v>
      </c>
      <c r="C28" s="68">
        <v>5</v>
      </c>
      <c r="D28" s="63"/>
      <c r="E28" s="68">
        <v>5</v>
      </c>
      <c r="F28" s="63"/>
      <c r="G28" s="68">
        <v>5</v>
      </c>
      <c r="H28" s="63"/>
      <c r="I28" s="68">
        <v>5</v>
      </c>
      <c r="J28" s="63"/>
      <c r="K28" s="68">
        <v>5</v>
      </c>
      <c r="L28" s="63"/>
      <c r="M28" s="68">
        <v>5</v>
      </c>
      <c r="N28" s="63"/>
      <c r="O28" s="68">
        <v>5</v>
      </c>
      <c r="P28" s="63"/>
      <c r="Q28" s="68">
        <v>5</v>
      </c>
      <c r="R28" s="63"/>
      <c r="S28" s="68">
        <v>5</v>
      </c>
      <c r="T28" s="63"/>
      <c r="U28" s="68">
        <v>5</v>
      </c>
      <c r="V28" s="63"/>
      <c r="W28" s="68">
        <v>5</v>
      </c>
      <c r="X28" s="63"/>
      <c r="Y28" s="68">
        <v>5</v>
      </c>
      <c r="Z28" s="63"/>
      <c r="AB28" s="132">
        <v>5</v>
      </c>
      <c r="AC28" s="132">
        <v>3</v>
      </c>
      <c r="AD28" s="213" t="s">
        <v>144</v>
      </c>
    </row>
    <row r="29" spans="1:30" s="17" customFormat="1" ht="94.5" customHeight="1" x14ac:dyDescent="0.25">
      <c r="A29" s="228"/>
      <c r="B29" s="229" t="s">
        <v>234</v>
      </c>
      <c r="C29" s="68">
        <v>5</v>
      </c>
      <c r="D29" s="63"/>
      <c r="E29" s="68">
        <v>5</v>
      </c>
      <c r="F29" s="63"/>
      <c r="G29" s="68">
        <v>5</v>
      </c>
      <c r="H29" s="63"/>
      <c r="I29" s="68">
        <v>5</v>
      </c>
      <c r="J29" s="63"/>
      <c r="K29" s="68">
        <v>5</v>
      </c>
      <c r="L29" s="63"/>
      <c r="M29" s="68">
        <v>5</v>
      </c>
      <c r="N29" s="63"/>
      <c r="O29" s="68">
        <v>5</v>
      </c>
      <c r="P29" s="63"/>
      <c r="Q29" s="68">
        <v>5</v>
      </c>
      <c r="R29" s="63"/>
      <c r="S29" s="68">
        <v>5</v>
      </c>
      <c r="T29" s="63"/>
      <c r="U29" s="68">
        <v>5</v>
      </c>
      <c r="V29" s="63"/>
      <c r="W29" s="68">
        <v>5</v>
      </c>
      <c r="X29" s="63"/>
      <c r="Y29" s="68">
        <v>5</v>
      </c>
      <c r="Z29" s="63"/>
      <c r="AB29" s="132">
        <v>5</v>
      </c>
      <c r="AC29" s="132">
        <v>3</v>
      </c>
      <c r="AD29" s="213" t="s">
        <v>144</v>
      </c>
    </row>
    <row r="30" spans="1:30" s="17" customFormat="1" ht="94.5" customHeight="1" x14ac:dyDescent="0.25">
      <c r="A30" s="228"/>
      <c r="B30" s="229" t="s">
        <v>235</v>
      </c>
      <c r="C30" s="68">
        <v>5</v>
      </c>
      <c r="D30" s="63"/>
      <c r="E30" s="68">
        <v>5</v>
      </c>
      <c r="F30" s="63"/>
      <c r="G30" s="68">
        <v>5</v>
      </c>
      <c r="H30" s="63"/>
      <c r="I30" s="68">
        <v>5</v>
      </c>
      <c r="J30" s="63"/>
      <c r="K30" s="68">
        <v>5</v>
      </c>
      <c r="L30" s="63"/>
      <c r="M30" s="68">
        <v>5</v>
      </c>
      <c r="N30" s="63"/>
      <c r="O30" s="68">
        <v>5</v>
      </c>
      <c r="P30" s="63"/>
      <c r="Q30" s="68">
        <v>5</v>
      </c>
      <c r="R30" s="63"/>
      <c r="S30" s="68">
        <v>5</v>
      </c>
      <c r="T30" s="63"/>
      <c r="U30" s="68">
        <v>5</v>
      </c>
      <c r="V30" s="63"/>
      <c r="W30" s="68">
        <v>5</v>
      </c>
      <c r="X30" s="63"/>
      <c r="Y30" s="68">
        <v>5</v>
      </c>
      <c r="Z30" s="63"/>
      <c r="AB30" s="132">
        <v>5</v>
      </c>
      <c r="AC30" s="132">
        <v>3</v>
      </c>
      <c r="AD30" s="213" t="s">
        <v>144</v>
      </c>
    </row>
    <row r="31" spans="1:30" s="17" customFormat="1" ht="94.5" customHeight="1" x14ac:dyDescent="0.25">
      <c r="A31" s="228"/>
      <c r="B31" s="229" t="s">
        <v>236</v>
      </c>
      <c r="C31" s="68">
        <v>5</v>
      </c>
      <c r="D31" s="63"/>
      <c r="E31" s="68">
        <v>5</v>
      </c>
      <c r="F31" s="63"/>
      <c r="G31" s="68">
        <v>5</v>
      </c>
      <c r="H31" s="63"/>
      <c r="I31" s="68">
        <v>5</v>
      </c>
      <c r="J31" s="63"/>
      <c r="K31" s="68">
        <v>5</v>
      </c>
      <c r="L31" s="63"/>
      <c r="M31" s="68">
        <v>5</v>
      </c>
      <c r="N31" s="63"/>
      <c r="O31" s="68">
        <v>5</v>
      </c>
      <c r="P31" s="63"/>
      <c r="Q31" s="68">
        <v>5</v>
      </c>
      <c r="R31" s="63"/>
      <c r="S31" s="68">
        <v>5</v>
      </c>
      <c r="T31" s="63"/>
      <c r="U31" s="68">
        <v>5</v>
      </c>
      <c r="V31" s="63"/>
      <c r="W31" s="68">
        <v>5</v>
      </c>
      <c r="X31" s="63"/>
      <c r="Y31" s="68">
        <v>5</v>
      </c>
      <c r="Z31" s="63"/>
      <c r="AB31" s="132">
        <v>5</v>
      </c>
      <c r="AC31" s="132">
        <v>3</v>
      </c>
      <c r="AD31" s="213" t="s">
        <v>144</v>
      </c>
    </row>
    <row r="32" spans="1:30" s="17" customFormat="1" ht="94.5" customHeight="1" x14ac:dyDescent="0.25">
      <c r="A32" s="228"/>
      <c r="B32" s="229" t="s">
        <v>237</v>
      </c>
      <c r="C32" s="68">
        <v>5</v>
      </c>
      <c r="D32" s="63"/>
      <c r="E32" s="68">
        <v>5</v>
      </c>
      <c r="F32" s="63"/>
      <c r="G32" s="68">
        <v>5</v>
      </c>
      <c r="H32" s="63"/>
      <c r="I32" s="68">
        <v>5</v>
      </c>
      <c r="J32" s="63"/>
      <c r="K32" s="68">
        <v>5</v>
      </c>
      <c r="L32" s="63"/>
      <c r="M32" s="68">
        <v>5</v>
      </c>
      <c r="N32" s="63"/>
      <c r="O32" s="68">
        <v>5</v>
      </c>
      <c r="P32" s="63"/>
      <c r="Q32" s="68">
        <v>5</v>
      </c>
      <c r="R32" s="63"/>
      <c r="S32" s="68">
        <v>5</v>
      </c>
      <c r="T32" s="63"/>
      <c r="U32" s="68">
        <v>5</v>
      </c>
      <c r="V32" s="63"/>
      <c r="W32" s="68">
        <v>5</v>
      </c>
      <c r="X32" s="63"/>
      <c r="Y32" s="68">
        <v>5</v>
      </c>
      <c r="Z32" s="63"/>
      <c r="AB32" s="132">
        <v>5</v>
      </c>
      <c r="AC32" s="132">
        <v>3</v>
      </c>
      <c r="AD32" s="213" t="s">
        <v>144</v>
      </c>
    </row>
    <row r="33" spans="1:30" s="17" customFormat="1" ht="94.5" customHeight="1" x14ac:dyDescent="0.25">
      <c r="A33" s="228"/>
      <c r="B33" s="229" t="s">
        <v>238</v>
      </c>
      <c r="C33" s="68">
        <v>5</v>
      </c>
      <c r="D33" s="63"/>
      <c r="E33" s="68">
        <v>5</v>
      </c>
      <c r="F33" s="63"/>
      <c r="G33" s="68">
        <v>5</v>
      </c>
      <c r="H33" s="63"/>
      <c r="I33" s="68">
        <v>5</v>
      </c>
      <c r="J33" s="63"/>
      <c r="K33" s="68">
        <v>5</v>
      </c>
      <c r="L33" s="63"/>
      <c r="M33" s="68">
        <v>5</v>
      </c>
      <c r="N33" s="63"/>
      <c r="O33" s="68">
        <v>5</v>
      </c>
      <c r="P33" s="63"/>
      <c r="Q33" s="68">
        <v>5</v>
      </c>
      <c r="R33" s="63"/>
      <c r="S33" s="68">
        <v>5</v>
      </c>
      <c r="T33" s="63"/>
      <c r="U33" s="68">
        <v>5</v>
      </c>
      <c r="V33" s="63"/>
      <c r="W33" s="68">
        <v>5</v>
      </c>
      <c r="X33" s="63"/>
      <c r="Y33" s="68">
        <v>5</v>
      </c>
      <c r="Z33" s="63"/>
      <c r="AB33" s="132">
        <v>5</v>
      </c>
      <c r="AC33" s="132">
        <v>3</v>
      </c>
      <c r="AD33" s="213" t="s">
        <v>144</v>
      </c>
    </row>
    <row r="34" spans="1:30" s="17" customFormat="1" ht="94.5" customHeight="1" x14ac:dyDescent="0.25">
      <c r="A34" s="228"/>
      <c r="B34" s="229" t="s">
        <v>239</v>
      </c>
      <c r="C34" s="68">
        <v>5</v>
      </c>
      <c r="D34" s="63"/>
      <c r="E34" s="68">
        <v>5</v>
      </c>
      <c r="F34" s="63"/>
      <c r="G34" s="68">
        <v>5</v>
      </c>
      <c r="H34" s="63"/>
      <c r="I34" s="68">
        <v>5</v>
      </c>
      <c r="J34" s="63"/>
      <c r="K34" s="68">
        <v>5</v>
      </c>
      <c r="L34" s="63"/>
      <c r="M34" s="68">
        <v>5</v>
      </c>
      <c r="N34" s="63"/>
      <c r="O34" s="68">
        <v>5</v>
      </c>
      <c r="P34" s="63"/>
      <c r="Q34" s="68">
        <v>5</v>
      </c>
      <c r="R34" s="63"/>
      <c r="S34" s="68">
        <v>5</v>
      </c>
      <c r="T34" s="63"/>
      <c r="U34" s="68">
        <v>5</v>
      </c>
      <c r="V34" s="63"/>
      <c r="W34" s="68">
        <v>5</v>
      </c>
      <c r="X34" s="63"/>
      <c r="Y34" s="68">
        <v>5</v>
      </c>
      <c r="Z34" s="63"/>
      <c r="AB34" s="132">
        <v>5</v>
      </c>
      <c r="AC34" s="132">
        <v>3</v>
      </c>
      <c r="AD34" s="213" t="s">
        <v>144</v>
      </c>
    </row>
    <row r="35" spans="1:30" s="17" customFormat="1" ht="94.5" customHeight="1" x14ac:dyDescent="0.25">
      <c r="A35" s="228"/>
      <c r="B35" s="229" t="s">
        <v>240</v>
      </c>
      <c r="C35" s="68">
        <v>5</v>
      </c>
      <c r="D35" s="63"/>
      <c r="E35" s="68">
        <v>5</v>
      </c>
      <c r="F35" s="63"/>
      <c r="G35" s="68">
        <v>5</v>
      </c>
      <c r="H35" s="63"/>
      <c r="I35" s="68">
        <v>5</v>
      </c>
      <c r="J35" s="63"/>
      <c r="K35" s="68">
        <v>5</v>
      </c>
      <c r="L35" s="63"/>
      <c r="M35" s="68">
        <v>5</v>
      </c>
      <c r="N35" s="63"/>
      <c r="O35" s="68">
        <v>5</v>
      </c>
      <c r="P35" s="63"/>
      <c r="Q35" s="68">
        <v>5</v>
      </c>
      <c r="R35" s="63"/>
      <c r="S35" s="68">
        <v>5</v>
      </c>
      <c r="T35" s="63"/>
      <c r="U35" s="68">
        <v>5</v>
      </c>
      <c r="V35" s="63"/>
      <c r="W35" s="68">
        <v>5</v>
      </c>
      <c r="X35" s="63"/>
      <c r="Y35" s="68">
        <v>5</v>
      </c>
      <c r="Z35" s="63"/>
      <c r="AB35" s="132">
        <v>5</v>
      </c>
      <c r="AC35" s="132">
        <v>3</v>
      </c>
      <c r="AD35" s="213" t="s">
        <v>144</v>
      </c>
    </row>
    <row r="36" spans="1:30" s="17" customFormat="1" ht="94.5" customHeight="1" x14ac:dyDescent="0.25">
      <c r="A36" s="228"/>
      <c r="B36" s="229" t="s">
        <v>241</v>
      </c>
      <c r="C36" s="68">
        <v>5</v>
      </c>
      <c r="D36" s="63"/>
      <c r="E36" s="68">
        <v>5</v>
      </c>
      <c r="F36" s="63"/>
      <c r="G36" s="68">
        <v>5</v>
      </c>
      <c r="H36" s="63"/>
      <c r="I36" s="68">
        <v>5</v>
      </c>
      <c r="J36" s="63"/>
      <c r="K36" s="68">
        <v>5</v>
      </c>
      <c r="L36" s="63"/>
      <c r="M36" s="68">
        <v>5</v>
      </c>
      <c r="N36" s="63"/>
      <c r="O36" s="68">
        <v>5</v>
      </c>
      <c r="P36" s="63"/>
      <c r="Q36" s="68">
        <v>5</v>
      </c>
      <c r="R36" s="63"/>
      <c r="S36" s="68">
        <v>5</v>
      </c>
      <c r="T36" s="63"/>
      <c r="U36" s="68">
        <v>5</v>
      </c>
      <c r="V36" s="63"/>
      <c r="W36" s="68">
        <v>5</v>
      </c>
      <c r="X36" s="63"/>
      <c r="Y36" s="68">
        <v>5</v>
      </c>
      <c r="Z36" s="63"/>
      <c r="AB36" s="132">
        <v>5</v>
      </c>
      <c r="AC36" s="132">
        <v>3</v>
      </c>
      <c r="AD36" s="213" t="s">
        <v>144</v>
      </c>
    </row>
    <row r="37" spans="1:30" s="17" customFormat="1" ht="94.5" customHeight="1" x14ac:dyDescent="0.25">
      <c r="A37" s="228"/>
      <c r="B37" s="229" t="s">
        <v>242</v>
      </c>
      <c r="C37" s="68">
        <v>5</v>
      </c>
      <c r="D37" s="63"/>
      <c r="E37" s="68">
        <v>5</v>
      </c>
      <c r="F37" s="63"/>
      <c r="G37" s="68">
        <v>5</v>
      </c>
      <c r="H37" s="63"/>
      <c r="I37" s="68">
        <v>5</v>
      </c>
      <c r="J37" s="63"/>
      <c r="K37" s="68">
        <v>5</v>
      </c>
      <c r="L37" s="63"/>
      <c r="M37" s="68">
        <v>5</v>
      </c>
      <c r="N37" s="63"/>
      <c r="O37" s="68">
        <v>5</v>
      </c>
      <c r="P37" s="63"/>
      <c r="Q37" s="68">
        <v>5</v>
      </c>
      <c r="R37" s="63"/>
      <c r="S37" s="68">
        <v>5</v>
      </c>
      <c r="T37" s="63"/>
      <c r="U37" s="68">
        <v>5</v>
      </c>
      <c r="V37" s="63"/>
      <c r="W37" s="68">
        <v>5</v>
      </c>
      <c r="X37" s="63"/>
      <c r="Y37" s="68">
        <v>5</v>
      </c>
      <c r="Z37" s="63"/>
      <c r="AB37" s="132">
        <v>5</v>
      </c>
      <c r="AC37" s="132">
        <v>3</v>
      </c>
      <c r="AD37" s="213" t="s">
        <v>144</v>
      </c>
    </row>
    <row r="38" spans="1:30" s="17" customFormat="1" ht="73.5" customHeight="1" x14ac:dyDescent="0.25">
      <c r="A38" s="306" t="s">
        <v>213</v>
      </c>
      <c r="B38" s="293" t="s">
        <v>243</v>
      </c>
      <c r="C38" s="68">
        <v>3</v>
      </c>
      <c r="D38" s="63"/>
      <c r="E38" s="68">
        <v>3</v>
      </c>
      <c r="F38" s="63"/>
      <c r="G38" s="68">
        <v>3</v>
      </c>
      <c r="H38" s="63"/>
      <c r="I38" s="68">
        <v>3</v>
      </c>
      <c r="J38" s="63"/>
      <c r="K38" s="68">
        <v>3</v>
      </c>
      <c r="L38" s="63"/>
      <c r="M38" s="68">
        <v>3</v>
      </c>
      <c r="N38" s="63"/>
      <c r="O38" s="68">
        <v>3</v>
      </c>
      <c r="P38" s="63"/>
      <c r="Q38" s="68">
        <v>3</v>
      </c>
      <c r="R38" s="63"/>
      <c r="S38" s="68">
        <v>3</v>
      </c>
      <c r="T38" s="63"/>
      <c r="U38" s="68">
        <v>3</v>
      </c>
      <c r="V38" s="63"/>
      <c r="W38" s="68">
        <v>3</v>
      </c>
      <c r="X38" s="63"/>
      <c r="Y38" s="68">
        <v>3</v>
      </c>
      <c r="Z38" s="63"/>
      <c r="AB38" s="132">
        <v>3</v>
      </c>
      <c r="AC38" s="132">
        <v>10</v>
      </c>
      <c r="AD38" s="213" t="s">
        <v>244</v>
      </c>
    </row>
    <row r="39" spans="1:30" s="17" customFormat="1" ht="39" customHeight="1" x14ac:dyDescent="0.25">
      <c r="A39" s="217"/>
      <c r="B39" s="220"/>
      <c r="C39" s="68"/>
      <c r="D39" s="63"/>
      <c r="E39" s="68"/>
      <c r="F39" s="63"/>
      <c r="G39" s="68"/>
      <c r="H39" s="63"/>
      <c r="I39" s="68"/>
      <c r="J39" s="63"/>
      <c r="K39" s="68"/>
      <c r="L39" s="63"/>
      <c r="M39" s="68"/>
      <c r="N39" s="63"/>
      <c r="O39" s="68"/>
      <c r="P39" s="63"/>
      <c r="Q39" s="68"/>
      <c r="R39" s="63"/>
      <c r="S39" s="68"/>
      <c r="T39" s="63"/>
      <c r="U39" s="68"/>
      <c r="V39" s="63"/>
      <c r="W39" s="68"/>
      <c r="X39" s="63"/>
      <c r="Y39" s="68"/>
      <c r="Z39" s="63"/>
      <c r="AB39" s="132"/>
      <c r="AC39" s="132"/>
      <c r="AD39" s="129"/>
    </row>
    <row r="40" spans="1:30" s="17" customFormat="1" ht="29.25" customHeight="1" x14ac:dyDescent="0.3">
      <c r="A40" s="334" t="s">
        <v>135</v>
      </c>
      <c r="B40" s="335"/>
      <c r="C40" s="70">
        <f>SUMPRODUCT(C8:C39,$AC8:$AC39)</f>
        <v>472</v>
      </c>
      <c r="D40" s="71"/>
      <c r="E40" s="171"/>
      <c r="F40" s="71"/>
      <c r="G40" s="70">
        <f>SUMPRODUCT(G8:G39,$AC8:$AC39)</f>
        <v>472</v>
      </c>
      <c r="H40" s="71"/>
      <c r="I40" s="70">
        <f>SUMPRODUCT(I8:I39,$AC8:$AC39)</f>
        <v>472</v>
      </c>
      <c r="J40" s="71"/>
      <c r="K40" s="70">
        <f>SUMPRODUCT(K8:K39,$AC8:$AC39)</f>
        <v>472</v>
      </c>
      <c r="L40" s="71"/>
      <c r="M40" s="70">
        <f>SUMPRODUCT(M8:M39,$AC8:$AC39)</f>
        <v>472</v>
      </c>
      <c r="N40" s="71"/>
      <c r="O40" s="70">
        <f>SUMPRODUCT(O8:O39,$AC8:$AC39)</f>
        <v>472</v>
      </c>
      <c r="P40" s="71"/>
      <c r="Q40" s="70">
        <f>SUMPRODUCT(Q8:Q39,$AC8:$AC39)</f>
        <v>472</v>
      </c>
      <c r="R40" s="71"/>
      <c r="S40" s="70">
        <f>SUMPRODUCT(S8:S39,$AC8:$AC39)</f>
        <v>472</v>
      </c>
      <c r="T40" s="71"/>
      <c r="U40" s="70">
        <f>SUMPRODUCT(U8:U39,$AC8:$AC39)</f>
        <v>472</v>
      </c>
      <c r="V40" s="71"/>
      <c r="W40" s="70">
        <f>SUMPRODUCT(W8:W39,$AC8:$AC39)</f>
        <v>472</v>
      </c>
      <c r="X40" s="71"/>
      <c r="Y40" s="70">
        <f>SUMPRODUCT(Y8:Y39,$AC8:$AC39)</f>
        <v>472</v>
      </c>
      <c r="Z40" s="71"/>
      <c r="AB40" s="134">
        <f>SUMPRODUCT(AB8:AB39,AC8:AC39)</f>
        <v>472</v>
      </c>
      <c r="AC40" s="134">
        <f>SUM(AC8:AC39)</f>
        <v>100</v>
      </c>
      <c r="AD40" s="132"/>
    </row>
    <row r="41" spans="1:30" s="17" customFormat="1" ht="29.25" customHeight="1" x14ac:dyDescent="0.25">
      <c r="A41" s="330" t="s">
        <v>136</v>
      </c>
      <c r="B41" s="331"/>
      <c r="C41" s="110">
        <f>C40/$AB$40*100</f>
        <v>100</v>
      </c>
      <c r="D41" s="114"/>
      <c r="E41" s="110">
        <f>E40/$AB$40*100</f>
        <v>0</v>
      </c>
      <c r="F41" s="114"/>
      <c r="G41" s="110">
        <f>G40/$AB$40*100</f>
        <v>100</v>
      </c>
      <c r="H41" s="114"/>
      <c r="I41" s="110">
        <f>I40/$AB$40*100</f>
        <v>100</v>
      </c>
      <c r="J41" s="114"/>
      <c r="K41" s="110">
        <f>K40/$AB$40*100</f>
        <v>100</v>
      </c>
      <c r="L41" s="114"/>
      <c r="M41" s="110">
        <f>M40/$AB$40*100</f>
        <v>100</v>
      </c>
      <c r="N41" s="114"/>
      <c r="O41" s="110">
        <f>O40/$AB$40*100</f>
        <v>100</v>
      </c>
      <c r="P41" s="114"/>
      <c r="Q41" s="110">
        <f>Q40/$AB$40*100</f>
        <v>100</v>
      </c>
      <c r="R41" s="114"/>
      <c r="S41" s="110">
        <f>S40/$AB$40*100</f>
        <v>100</v>
      </c>
      <c r="T41" s="114"/>
      <c r="U41" s="110">
        <f>U40/$AB$40*100</f>
        <v>100</v>
      </c>
      <c r="V41" s="114"/>
      <c r="W41" s="110">
        <f>W40/$AB$40*100</f>
        <v>100</v>
      </c>
      <c r="X41" s="114"/>
      <c r="Y41" s="110">
        <f>Y40/$AB$40*100</f>
        <v>100</v>
      </c>
      <c r="Z41" s="114"/>
    </row>
    <row r="42" spans="1:30" s="17" customFormat="1" ht="29.25" customHeight="1" x14ac:dyDescent="0.25">
      <c r="A42" s="332" t="s">
        <v>137</v>
      </c>
      <c r="B42" s="333"/>
      <c r="C42" s="111">
        <f>C41*$B$6/100</f>
        <v>25</v>
      </c>
      <c r="D42" s="112"/>
      <c r="E42" s="111">
        <f>E41*$B$6/100</f>
        <v>0</v>
      </c>
      <c r="F42" s="112"/>
      <c r="G42" s="111">
        <f>G41*$B$6/100</f>
        <v>25</v>
      </c>
      <c r="H42" s="112"/>
      <c r="I42" s="111">
        <f>I41*$B$6/100</f>
        <v>25</v>
      </c>
      <c r="J42" s="112"/>
      <c r="K42" s="111">
        <f>K41*$B$6/100</f>
        <v>25</v>
      </c>
      <c r="L42" s="112"/>
      <c r="M42" s="111">
        <f>M41*$B$6/100</f>
        <v>25</v>
      </c>
      <c r="N42" s="112"/>
      <c r="O42" s="111">
        <f>O41*$B$6/100</f>
        <v>25</v>
      </c>
      <c r="P42" s="112"/>
      <c r="Q42" s="111">
        <f>Q41*$B$6/100</f>
        <v>25</v>
      </c>
      <c r="R42" s="112"/>
      <c r="S42" s="111">
        <f>S41*$B$6/100</f>
        <v>25</v>
      </c>
      <c r="T42" s="112"/>
      <c r="U42" s="111">
        <f>U41*$B$6/100</f>
        <v>25</v>
      </c>
      <c r="V42" s="112"/>
      <c r="W42" s="111">
        <f>W41*$B$6/100</f>
        <v>25</v>
      </c>
      <c r="X42" s="112"/>
      <c r="Y42" s="111">
        <f>Y41*$B$6/100</f>
        <v>25</v>
      </c>
      <c r="Z42" s="112"/>
    </row>
  </sheetData>
  <mergeCells count="20">
    <mergeCell ref="Y5:Z5"/>
    <mergeCell ref="O5:P5"/>
    <mergeCell ref="Q5:R5"/>
    <mergeCell ref="S5:T5"/>
    <mergeCell ref="U5:V5"/>
    <mergeCell ref="W5:X5"/>
    <mergeCell ref="I5:J5"/>
    <mergeCell ref="K5:L5"/>
    <mergeCell ref="M5:N5"/>
    <mergeCell ref="B2:C2"/>
    <mergeCell ref="B3:C3"/>
    <mergeCell ref="C5:D5"/>
    <mergeCell ref="E5:F5"/>
    <mergeCell ref="G5:H5"/>
    <mergeCell ref="A8:B8"/>
    <mergeCell ref="A38:B38"/>
    <mergeCell ref="A9:B9"/>
    <mergeCell ref="A41:B41"/>
    <mergeCell ref="A42:B42"/>
    <mergeCell ref="A40:B40"/>
  </mergeCells>
  <conditionalFormatting sqref="O9:O39 M9:M39 G9:G39 I9:I39 K9:K39 Q9:Q39 S9:S39 U9:U39 W9:W39 Y9:Y39 C8:C39 E9:E39">
    <cfRule type="expression" dxfId="119" priority="68">
      <formula>C8&gt;$AB8</formula>
    </cfRule>
  </conditionalFormatting>
  <conditionalFormatting sqref="O8">
    <cfRule type="expression" dxfId="118" priority="24">
      <formula>O8&gt;$AB8</formula>
    </cfRule>
  </conditionalFormatting>
  <conditionalFormatting sqref="M8">
    <cfRule type="expression" dxfId="117" priority="28">
      <formula>M8&gt;$AB8</formula>
    </cfRule>
  </conditionalFormatting>
  <conditionalFormatting sqref="C41">
    <cfRule type="cellIs" dxfId="116" priority="55" operator="lessThan">
      <formula>60</formula>
    </cfRule>
    <cfRule type="cellIs" dxfId="115" priority="56" operator="greaterThan">
      <formula>59.9999</formula>
    </cfRule>
  </conditionalFormatting>
  <conditionalFormatting sqref="U41">
    <cfRule type="cellIs" dxfId="114" priority="9" operator="lessThan">
      <formula>60</formula>
    </cfRule>
    <cfRule type="cellIs" dxfId="113" priority="10" operator="greaterThan">
      <formula>59.9999</formula>
    </cfRule>
  </conditionalFormatting>
  <conditionalFormatting sqref="S41">
    <cfRule type="cellIs" dxfId="112" priority="13" operator="lessThan">
      <formula>60</formula>
    </cfRule>
    <cfRule type="cellIs" dxfId="111" priority="14" operator="greaterThan">
      <formula>59.9999</formula>
    </cfRule>
  </conditionalFormatting>
  <conditionalFormatting sqref="Q41">
    <cfRule type="cellIs" dxfId="110" priority="17" operator="lessThan">
      <formula>60</formula>
    </cfRule>
    <cfRule type="cellIs" dxfId="109" priority="18" operator="greaterThan">
      <formula>59.9999</formula>
    </cfRule>
  </conditionalFormatting>
  <conditionalFormatting sqref="Y41">
    <cfRule type="cellIs" dxfId="108" priority="1" operator="lessThan">
      <formula>60</formula>
    </cfRule>
    <cfRule type="cellIs" dxfId="107" priority="2" operator="greaterThan">
      <formula>59.9999</formula>
    </cfRule>
  </conditionalFormatting>
  <conditionalFormatting sqref="E8">
    <cfRule type="expression" dxfId="106" priority="44">
      <formula>E8&gt;$AB8</formula>
    </cfRule>
  </conditionalFormatting>
  <conditionalFormatting sqref="E41">
    <cfRule type="cellIs" dxfId="105" priority="41" operator="lessThan">
      <formula>60</formula>
    </cfRule>
    <cfRule type="cellIs" dxfId="104" priority="42" operator="greaterThan">
      <formula>59.9999</formula>
    </cfRule>
  </conditionalFormatting>
  <conditionalFormatting sqref="G8">
    <cfRule type="expression" dxfId="103" priority="40">
      <formula>G8&gt;$AB8</formula>
    </cfRule>
  </conditionalFormatting>
  <conditionalFormatting sqref="G41">
    <cfRule type="cellIs" dxfId="102" priority="37" operator="lessThan">
      <formula>60</formula>
    </cfRule>
    <cfRule type="cellIs" dxfId="101" priority="38" operator="greaterThan">
      <formula>59.9999</formula>
    </cfRule>
  </conditionalFormatting>
  <conditionalFormatting sqref="I8">
    <cfRule type="expression" dxfId="100" priority="36">
      <formula>I8&gt;$AB8</formula>
    </cfRule>
  </conditionalFormatting>
  <conditionalFormatting sqref="I41">
    <cfRule type="cellIs" dxfId="99" priority="33" operator="lessThan">
      <formula>60</formula>
    </cfRule>
    <cfRule type="cellIs" dxfId="98" priority="34" operator="greaterThan">
      <formula>59.9999</formula>
    </cfRule>
  </conditionalFormatting>
  <conditionalFormatting sqref="K8">
    <cfRule type="expression" dxfId="97" priority="32">
      <formula>K8&gt;$AB8</formula>
    </cfRule>
  </conditionalFormatting>
  <conditionalFormatting sqref="K41">
    <cfRule type="cellIs" dxfId="96" priority="29" operator="lessThan">
      <formula>60</formula>
    </cfRule>
    <cfRule type="cellIs" dxfId="95" priority="30" operator="greaterThan">
      <formula>59.9999</formula>
    </cfRule>
  </conditionalFormatting>
  <conditionalFormatting sqref="M41">
    <cfRule type="cellIs" dxfId="94" priority="25" operator="lessThan">
      <formula>60</formula>
    </cfRule>
    <cfRule type="cellIs" dxfId="93" priority="26" operator="greaterThan">
      <formula>59.9999</formula>
    </cfRule>
  </conditionalFormatting>
  <conditionalFormatting sqref="O41">
    <cfRule type="cellIs" dxfId="92" priority="21" operator="lessThan">
      <formula>60</formula>
    </cfRule>
    <cfRule type="cellIs" dxfId="91" priority="22" operator="greaterThan">
      <formula>59.9999</formula>
    </cfRule>
  </conditionalFormatting>
  <conditionalFormatting sqref="Q8">
    <cfRule type="expression" dxfId="90" priority="20">
      <formula>Q8&gt;$AB8</formula>
    </cfRule>
  </conditionalFormatting>
  <conditionalFormatting sqref="S8">
    <cfRule type="expression" dxfId="89" priority="16">
      <formula>S8&gt;$AB8</formula>
    </cfRule>
  </conditionalFormatting>
  <conditionalFormatting sqref="U8">
    <cfRule type="expression" dxfId="88" priority="12">
      <formula>U8&gt;$AB8</formula>
    </cfRule>
  </conditionalFormatting>
  <conditionalFormatting sqref="W8">
    <cfRule type="expression" dxfId="87" priority="8">
      <formula>W8&gt;$AB8</formula>
    </cfRule>
  </conditionalFormatting>
  <conditionalFormatting sqref="W41">
    <cfRule type="cellIs" dxfId="86" priority="5" operator="lessThan">
      <formula>60</formula>
    </cfRule>
    <cfRule type="cellIs" dxfId="85" priority="6" operator="greaterThan">
      <formula>59.9999</formula>
    </cfRule>
  </conditionalFormatting>
  <conditionalFormatting sqref="Y8">
    <cfRule type="expression" dxfId="84" priority="4">
      <formula>Y8&gt;$AB8</formula>
    </cfRule>
  </conditionalFormatting>
  <pageMargins left="0.7" right="0.7" top="0.75" bottom="0.75" header="0.3" footer="0.3"/>
  <pageSetup paperSize="8" orientation="landscape" r:id="rId1"/>
  <headerFooter>
    <oddHeader>&amp;L&amp;G&amp;C&amp;"Arial,Bold"&amp;11
Prequalification Evaluation Scoring Criteria Template</oddHeader>
    <oddFooter xml:space="preserve">&amp;L&amp;8Document No.: EPM-KD0-TP-000055-AR Rev000&amp;C&amp;8Level - 3-E - External
Electronic documents once printed, are uncontrolled and may become out-dated. Refer to ECMS for current revision.&amp;R&amp;8Page &amp;P of &amp;N
</oddFooter>
  </headerFooter>
  <colBreaks count="1" manualBreakCount="1">
    <brk id="18" max="104857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7"/>
  </sheetPr>
  <dimension ref="A2:AD40"/>
  <sheetViews>
    <sheetView rightToLeft="1" view="pageLayout" zoomScale="70" zoomScaleNormal="80" zoomScalePageLayoutView="70" workbookViewId="0">
      <selection activeCell="AF13" sqref="AF13"/>
    </sheetView>
  </sheetViews>
  <sheetFormatPr defaultColWidth="9.1796875" defaultRowHeight="13" x14ac:dyDescent="0.3"/>
  <cols>
    <col min="1" max="1" width="27.26953125" style="16" customWidth="1"/>
    <col min="2" max="2" width="39.1796875" style="16" customWidth="1"/>
    <col min="3" max="3" width="15.7265625" style="16" customWidth="1"/>
    <col min="4" max="4" width="30.7265625" style="16" customWidth="1"/>
    <col min="5" max="5" width="15.7265625" style="16" customWidth="1"/>
    <col min="6" max="6" width="30.7265625" style="16" customWidth="1"/>
    <col min="7" max="7" width="15.7265625" style="16" customWidth="1"/>
    <col min="8" max="8" width="30.7265625" style="16" customWidth="1"/>
    <col min="9" max="9" width="15.7265625" style="16" customWidth="1"/>
    <col min="10" max="10" width="30.7265625" style="16" customWidth="1"/>
    <col min="11" max="11" width="15.7265625" style="16" customWidth="1"/>
    <col min="12" max="12" width="30.7265625" style="16" customWidth="1"/>
    <col min="13" max="13" width="15.7265625" style="16" hidden="1" customWidth="1"/>
    <col min="14" max="14" width="30.7265625" style="16" hidden="1" customWidth="1"/>
    <col min="15" max="15" width="15.7265625" style="16" hidden="1" customWidth="1"/>
    <col min="16" max="16" width="30.7265625" style="16" hidden="1" customWidth="1"/>
    <col min="17" max="17" width="15.7265625" style="16" hidden="1" customWidth="1"/>
    <col min="18" max="18" width="30.7265625" style="16" hidden="1" customWidth="1"/>
    <col min="19" max="19" width="15.7265625" style="16" hidden="1" customWidth="1"/>
    <col min="20" max="20" width="30.7265625" style="16" hidden="1" customWidth="1"/>
    <col min="21" max="21" width="15.7265625" style="16" hidden="1" customWidth="1"/>
    <col min="22" max="22" width="30.7265625" style="16" hidden="1" customWidth="1"/>
    <col min="23" max="23" width="15.7265625" style="16" hidden="1" customWidth="1"/>
    <col min="24" max="24" width="30.7265625" style="16" hidden="1" customWidth="1"/>
    <col min="25" max="25" width="15.7265625" style="16" hidden="1" customWidth="1"/>
    <col min="26" max="26" width="30.7265625" style="16" hidden="1" customWidth="1"/>
    <col min="27" max="28" width="9.1796875" style="16"/>
    <col min="29" max="29" width="15" style="16" customWidth="1"/>
    <col min="30" max="30" width="64.7265625" style="16" customWidth="1"/>
    <col min="31" max="16384" width="9.1796875" style="16"/>
  </cols>
  <sheetData>
    <row r="2" spans="1:30" ht="18" x14ac:dyDescent="0.4">
      <c r="A2" s="67" t="s">
        <v>128</v>
      </c>
      <c r="B2" s="286" t="str">
        <f>Contents!B14</f>
        <v>القسم 7</v>
      </c>
      <c r="C2" s="287"/>
      <c r="D2" s="55"/>
      <c r="E2" s="55"/>
      <c r="F2" s="55"/>
      <c r="G2" s="55"/>
      <c r="H2" s="55"/>
      <c r="I2" s="55"/>
      <c r="J2" s="55"/>
      <c r="K2" s="55"/>
      <c r="L2" s="55"/>
      <c r="M2" s="55"/>
      <c r="N2" s="55"/>
      <c r="O2" s="55"/>
      <c r="P2" s="55"/>
      <c r="Q2" s="55"/>
      <c r="R2" s="55"/>
      <c r="S2" s="55"/>
      <c r="T2" s="55"/>
      <c r="U2" s="55"/>
      <c r="V2" s="55"/>
      <c r="W2" s="55"/>
      <c r="X2" s="55"/>
      <c r="Y2" s="55"/>
      <c r="Z2" s="55"/>
    </row>
    <row r="3" spans="1:30" ht="18" x14ac:dyDescent="0.4">
      <c r="A3" s="67" t="s">
        <v>72</v>
      </c>
      <c r="B3" s="286" t="str">
        <f>Contents!C14</f>
        <v>بيان الخبرة</v>
      </c>
      <c r="C3" s="287"/>
      <c r="D3" s="55"/>
      <c r="E3" s="55"/>
      <c r="F3" s="55"/>
      <c r="G3" s="55"/>
      <c r="H3" s="55"/>
      <c r="I3" s="55"/>
      <c r="J3" s="55"/>
      <c r="K3" s="55"/>
      <c r="L3" s="55"/>
      <c r="M3" s="55"/>
      <c r="N3" s="55"/>
      <c r="O3" s="55"/>
      <c r="P3" s="55"/>
      <c r="Q3" s="55"/>
      <c r="R3" s="55"/>
      <c r="S3" s="55"/>
      <c r="T3" s="55"/>
      <c r="U3" s="55"/>
      <c r="V3" s="55"/>
      <c r="W3" s="55"/>
      <c r="X3" s="55"/>
      <c r="Y3" s="55"/>
      <c r="Z3" s="55"/>
    </row>
    <row r="4" spans="1:30" x14ac:dyDescent="0.3">
      <c r="A4" s="55"/>
      <c r="B4" s="231"/>
      <c r="C4" s="231"/>
      <c r="D4" s="55"/>
      <c r="E4" s="55"/>
      <c r="F4" s="55"/>
      <c r="G4" s="55"/>
      <c r="H4" s="55"/>
      <c r="I4" s="55"/>
      <c r="J4" s="55"/>
      <c r="K4" s="55"/>
      <c r="L4" s="55"/>
      <c r="M4" s="55"/>
      <c r="N4" s="55"/>
      <c r="O4" s="55"/>
      <c r="P4" s="55"/>
      <c r="Q4" s="55"/>
      <c r="R4" s="55"/>
      <c r="S4" s="55"/>
      <c r="T4" s="55"/>
      <c r="U4" s="55"/>
      <c r="V4" s="55"/>
      <c r="W4" s="55"/>
      <c r="X4" s="55"/>
      <c r="Y4" s="55"/>
      <c r="Z4" s="55"/>
    </row>
    <row r="5" spans="1:30" s="17" customFormat="1" ht="31.5" customHeight="1" x14ac:dyDescent="0.25">
      <c r="A5" s="83" t="s">
        <v>129</v>
      </c>
      <c r="B5" s="84"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0" s="17" customFormat="1" ht="62" x14ac:dyDescent="0.25">
      <c r="A6" s="80" t="s">
        <v>130</v>
      </c>
      <c r="B6" s="108">
        <f>SCORE!C14</f>
        <v>20</v>
      </c>
      <c r="C6" s="81" t="s">
        <v>139</v>
      </c>
      <c r="D6" s="82" t="s">
        <v>140</v>
      </c>
      <c r="E6" s="81" t="s">
        <v>139</v>
      </c>
      <c r="F6" s="82" t="s">
        <v>140</v>
      </c>
      <c r="G6" s="81" t="s">
        <v>139</v>
      </c>
      <c r="H6" s="82" t="s">
        <v>140</v>
      </c>
      <c r="I6" s="81" t="s">
        <v>139</v>
      </c>
      <c r="J6" s="82" t="s">
        <v>140</v>
      </c>
      <c r="K6" s="81" t="s">
        <v>139</v>
      </c>
      <c r="L6" s="82" t="s">
        <v>140</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143</v>
      </c>
    </row>
    <row r="7" spans="1:30" s="17" customFormat="1" ht="28.5" customHeight="1" x14ac:dyDescent="0.25">
      <c r="A7" s="58" t="s">
        <v>131</v>
      </c>
      <c r="B7" s="59"/>
      <c r="C7" s="60"/>
      <c r="D7" s="61"/>
      <c r="E7" s="62"/>
      <c r="F7" s="61"/>
      <c r="G7" s="62"/>
      <c r="H7" s="61"/>
      <c r="I7" s="62"/>
      <c r="J7" s="61"/>
      <c r="K7" s="60"/>
      <c r="L7" s="61"/>
      <c r="M7" s="62"/>
      <c r="N7" s="61"/>
      <c r="O7" s="143"/>
      <c r="P7" s="143"/>
      <c r="Q7" s="143"/>
      <c r="R7" s="143"/>
      <c r="S7" s="143"/>
      <c r="T7" s="143"/>
      <c r="U7" s="143"/>
      <c r="V7" s="143"/>
      <c r="W7" s="143"/>
      <c r="X7" s="143"/>
      <c r="Y7" s="143"/>
      <c r="Z7" s="143"/>
      <c r="AD7" s="107"/>
    </row>
    <row r="8" spans="1:30" s="17" customFormat="1" ht="42.75" customHeight="1" x14ac:dyDescent="0.25">
      <c r="A8" s="306" t="s">
        <v>249</v>
      </c>
      <c r="B8" s="293"/>
      <c r="C8" s="68">
        <v>5</v>
      </c>
      <c r="D8" s="63"/>
      <c r="E8" s="68">
        <v>5</v>
      </c>
      <c r="F8" s="63"/>
      <c r="G8" s="68">
        <v>5</v>
      </c>
      <c r="H8" s="63"/>
      <c r="I8" s="68">
        <v>5</v>
      </c>
      <c r="J8" s="63"/>
      <c r="K8" s="68">
        <v>5</v>
      </c>
      <c r="L8" s="63"/>
      <c r="M8" s="68">
        <v>5</v>
      </c>
      <c r="N8" s="63"/>
      <c r="O8" s="68">
        <v>5</v>
      </c>
      <c r="P8" s="63"/>
      <c r="Q8" s="68">
        <v>5</v>
      </c>
      <c r="R8" s="63"/>
      <c r="S8" s="68">
        <v>5</v>
      </c>
      <c r="T8" s="63"/>
      <c r="U8" s="68">
        <v>5</v>
      </c>
      <c r="V8" s="63"/>
      <c r="W8" s="68">
        <v>5</v>
      </c>
      <c r="X8" s="63"/>
      <c r="Y8" s="68">
        <v>5</v>
      </c>
      <c r="Z8" s="63"/>
      <c r="AB8" s="68">
        <v>5</v>
      </c>
      <c r="AC8" s="68">
        <v>5</v>
      </c>
      <c r="AD8" s="213" t="s">
        <v>144</v>
      </c>
    </row>
    <row r="9" spans="1:30" s="17" customFormat="1" ht="93" x14ac:dyDescent="0.25">
      <c r="A9" s="336" t="s">
        <v>250</v>
      </c>
      <c r="B9" s="337"/>
      <c r="C9" s="68">
        <v>5</v>
      </c>
      <c r="D9" s="63"/>
      <c r="E9" s="68">
        <v>5</v>
      </c>
      <c r="F9" s="63"/>
      <c r="G9" s="68">
        <v>5</v>
      </c>
      <c r="H9" s="63"/>
      <c r="I9" s="68">
        <v>5</v>
      </c>
      <c r="J9" s="63"/>
      <c r="K9" s="68">
        <v>5</v>
      </c>
      <c r="L9" s="63"/>
      <c r="M9" s="68">
        <v>5</v>
      </c>
      <c r="N9" s="63"/>
      <c r="O9" s="68">
        <v>5</v>
      </c>
      <c r="P9" s="63"/>
      <c r="Q9" s="68">
        <v>5</v>
      </c>
      <c r="R9" s="63"/>
      <c r="S9" s="68">
        <v>5</v>
      </c>
      <c r="T9" s="63"/>
      <c r="U9" s="68">
        <v>5</v>
      </c>
      <c r="V9" s="63"/>
      <c r="W9" s="68">
        <v>5</v>
      </c>
      <c r="X9" s="63"/>
      <c r="Y9" s="68">
        <v>5</v>
      </c>
      <c r="Z9" s="63"/>
      <c r="AB9" s="68">
        <v>5</v>
      </c>
      <c r="AC9" s="68">
        <v>10</v>
      </c>
      <c r="AD9" s="213" t="s">
        <v>144</v>
      </c>
    </row>
    <row r="10" spans="1:30" s="17" customFormat="1" ht="93" x14ac:dyDescent="0.25">
      <c r="A10" s="336" t="s">
        <v>251</v>
      </c>
      <c r="B10" s="337"/>
      <c r="C10" s="68">
        <v>5</v>
      </c>
      <c r="D10" s="63"/>
      <c r="E10" s="68">
        <v>5</v>
      </c>
      <c r="F10" s="63"/>
      <c r="G10" s="68">
        <v>5</v>
      </c>
      <c r="H10" s="63"/>
      <c r="I10" s="68">
        <v>5</v>
      </c>
      <c r="J10" s="63"/>
      <c r="K10" s="68">
        <v>5</v>
      </c>
      <c r="L10" s="63"/>
      <c r="M10" s="68">
        <v>5</v>
      </c>
      <c r="N10" s="63"/>
      <c r="O10" s="68">
        <v>5</v>
      </c>
      <c r="P10" s="63"/>
      <c r="Q10" s="68">
        <v>5</v>
      </c>
      <c r="R10" s="63"/>
      <c r="S10" s="68">
        <v>5</v>
      </c>
      <c r="T10" s="63"/>
      <c r="U10" s="68">
        <v>5</v>
      </c>
      <c r="V10" s="63"/>
      <c r="W10" s="68">
        <v>5</v>
      </c>
      <c r="X10" s="63"/>
      <c r="Y10" s="68">
        <v>5</v>
      </c>
      <c r="Z10" s="63"/>
      <c r="AB10" s="68">
        <v>5</v>
      </c>
      <c r="AC10" s="68">
        <v>10</v>
      </c>
      <c r="AD10" s="213" t="s">
        <v>144</v>
      </c>
    </row>
    <row r="11" spans="1:30" s="17" customFormat="1" ht="87" customHeight="1" x14ac:dyDescent="0.25">
      <c r="A11" s="336" t="s">
        <v>252</v>
      </c>
      <c r="B11" s="338"/>
      <c r="C11" s="68">
        <v>5</v>
      </c>
      <c r="D11" s="63"/>
      <c r="E11" s="68">
        <v>5</v>
      </c>
      <c r="F11" s="63"/>
      <c r="G11" s="68">
        <v>5</v>
      </c>
      <c r="H11" s="63"/>
      <c r="I11" s="68">
        <v>5</v>
      </c>
      <c r="J11" s="63"/>
      <c r="K11" s="68">
        <v>5</v>
      </c>
      <c r="L11" s="63"/>
      <c r="M11" s="68">
        <v>5</v>
      </c>
      <c r="N11" s="63"/>
      <c r="O11" s="68">
        <v>5</v>
      </c>
      <c r="P11" s="63"/>
      <c r="Q11" s="68">
        <v>5</v>
      </c>
      <c r="R11" s="63"/>
      <c r="S11" s="68">
        <v>5</v>
      </c>
      <c r="T11" s="63"/>
      <c r="U11" s="68">
        <v>5</v>
      </c>
      <c r="V11" s="63"/>
      <c r="W11" s="68">
        <v>5</v>
      </c>
      <c r="X11" s="63"/>
      <c r="Y11" s="68">
        <v>5</v>
      </c>
      <c r="Z11" s="63"/>
      <c r="AB11" s="68">
        <v>5</v>
      </c>
      <c r="AC11" s="68">
        <v>10</v>
      </c>
      <c r="AD11" s="213" t="s">
        <v>144</v>
      </c>
    </row>
    <row r="12" spans="1:30" s="17" customFormat="1" ht="104.25" customHeight="1" x14ac:dyDescent="0.25">
      <c r="A12" s="336" t="s">
        <v>253</v>
      </c>
      <c r="B12" s="338"/>
      <c r="C12" s="68">
        <v>5</v>
      </c>
      <c r="D12" s="63"/>
      <c r="E12" s="68">
        <v>5</v>
      </c>
      <c r="F12" s="63"/>
      <c r="G12" s="68">
        <v>5</v>
      </c>
      <c r="H12" s="63"/>
      <c r="I12" s="68">
        <v>5</v>
      </c>
      <c r="J12" s="63"/>
      <c r="K12" s="68">
        <v>5</v>
      </c>
      <c r="L12" s="63"/>
      <c r="M12" s="68">
        <v>5</v>
      </c>
      <c r="N12" s="63"/>
      <c r="O12" s="68">
        <v>5</v>
      </c>
      <c r="P12" s="63"/>
      <c r="Q12" s="68">
        <v>5</v>
      </c>
      <c r="R12" s="63"/>
      <c r="S12" s="68">
        <v>5</v>
      </c>
      <c r="T12" s="63"/>
      <c r="U12" s="68">
        <v>5</v>
      </c>
      <c r="V12" s="63"/>
      <c r="W12" s="68">
        <v>5</v>
      </c>
      <c r="X12" s="63"/>
      <c r="Y12" s="68">
        <v>5</v>
      </c>
      <c r="Z12" s="63"/>
      <c r="AB12" s="68">
        <v>5</v>
      </c>
      <c r="AC12" s="68">
        <v>10</v>
      </c>
      <c r="AD12" s="213" t="s">
        <v>144</v>
      </c>
    </row>
    <row r="13" spans="1:30" s="17" customFormat="1" ht="115.5" customHeight="1" x14ac:dyDescent="0.25">
      <c r="A13" s="336" t="s">
        <v>254</v>
      </c>
      <c r="B13" s="338"/>
      <c r="C13" s="68">
        <v>5</v>
      </c>
      <c r="D13" s="63"/>
      <c r="E13" s="68">
        <v>5</v>
      </c>
      <c r="F13" s="63"/>
      <c r="G13" s="68">
        <v>5</v>
      </c>
      <c r="H13" s="63"/>
      <c r="I13" s="68">
        <v>5</v>
      </c>
      <c r="J13" s="63"/>
      <c r="K13" s="68">
        <v>5</v>
      </c>
      <c r="L13" s="63"/>
      <c r="M13" s="68">
        <v>5</v>
      </c>
      <c r="N13" s="63"/>
      <c r="O13" s="68">
        <v>5</v>
      </c>
      <c r="P13" s="63"/>
      <c r="Q13" s="68">
        <v>5</v>
      </c>
      <c r="R13" s="63"/>
      <c r="S13" s="68">
        <v>5</v>
      </c>
      <c r="T13" s="63"/>
      <c r="U13" s="68">
        <v>5</v>
      </c>
      <c r="V13" s="63"/>
      <c r="W13" s="68">
        <v>5</v>
      </c>
      <c r="X13" s="63"/>
      <c r="Y13" s="68">
        <v>5</v>
      </c>
      <c r="Z13" s="63"/>
      <c r="AB13" s="68">
        <v>5</v>
      </c>
      <c r="AC13" s="68">
        <v>10</v>
      </c>
      <c r="AD13" s="213" t="s">
        <v>144</v>
      </c>
    </row>
    <row r="14" spans="1:30" s="17" customFormat="1" ht="85.5" customHeight="1" x14ac:dyDescent="0.25">
      <c r="A14" s="306" t="s">
        <v>255</v>
      </c>
      <c r="B14" s="328"/>
      <c r="C14" s="68">
        <v>3</v>
      </c>
      <c r="D14" s="63"/>
      <c r="E14" s="68">
        <v>3</v>
      </c>
      <c r="F14" s="63"/>
      <c r="G14" s="68">
        <v>3</v>
      </c>
      <c r="H14" s="63"/>
      <c r="I14" s="68">
        <v>3</v>
      </c>
      <c r="J14" s="63"/>
      <c r="K14" s="68">
        <v>3</v>
      </c>
      <c r="L14" s="63"/>
      <c r="M14" s="68">
        <v>3</v>
      </c>
      <c r="N14" s="63"/>
      <c r="O14" s="68">
        <v>3</v>
      </c>
      <c r="P14" s="63"/>
      <c r="Q14" s="68">
        <v>3</v>
      </c>
      <c r="R14" s="63"/>
      <c r="S14" s="68">
        <v>3</v>
      </c>
      <c r="T14" s="63"/>
      <c r="U14" s="68">
        <v>3</v>
      </c>
      <c r="V14" s="63"/>
      <c r="W14" s="68">
        <v>3</v>
      </c>
      <c r="X14" s="63"/>
      <c r="Y14" s="68">
        <v>3</v>
      </c>
      <c r="Z14" s="63"/>
      <c r="AB14" s="68">
        <v>3</v>
      </c>
      <c r="AC14" s="68">
        <v>30</v>
      </c>
      <c r="AD14" s="213" t="s">
        <v>257</v>
      </c>
    </row>
    <row r="15" spans="1:30" s="17" customFormat="1" ht="94.5" customHeight="1" x14ac:dyDescent="0.25">
      <c r="A15" s="306" t="s">
        <v>256</v>
      </c>
      <c r="B15" s="328"/>
      <c r="C15" s="68">
        <v>3</v>
      </c>
      <c r="D15" s="63"/>
      <c r="E15" s="68">
        <v>3</v>
      </c>
      <c r="F15" s="63"/>
      <c r="G15" s="68">
        <v>3</v>
      </c>
      <c r="H15" s="63"/>
      <c r="I15" s="68">
        <v>3</v>
      </c>
      <c r="J15" s="63"/>
      <c r="K15" s="68">
        <v>3</v>
      </c>
      <c r="L15" s="63"/>
      <c r="M15" s="68">
        <v>3</v>
      </c>
      <c r="N15" s="63"/>
      <c r="O15" s="68">
        <v>3</v>
      </c>
      <c r="P15" s="63"/>
      <c r="Q15" s="68">
        <v>3</v>
      </c>
      <c r="R15" s="63"/>
      <c r="S15" s="68">
        <v>3</v>
      </c>
      <c r="T15" s="63"/>
      <c r="U15" s="68">
        <v>3</v>
      </c>
      <c r="V15" s="63"/>
      <c r="W15" s="68">
        <v>3</v>
      </c>
      <c r="X15" s="63"/>
      <c r="Y15" s="68">
        <v>3</v>
      </c>
      <c r="Z15" s="63"/>
      <c r="AB15" s="68">
        <v>3</v>
      </c>
      <c r="AC15" s="68">
        <v>15</v>
      </c>
      <c r="AD15" s="213" t="s">
        <v>258</v>
      </c>
    </row>
    <row r="16" spans="1:30" s="17" customFormat="1" ht="29.25" customHeight="1" x14ac:dyDescent="0.25">
      <c r="A16" s="334" t="s">
        <v>135</v>
      </c>
      <c r="B16" s="335"/>
      <c r="C16" s="87">
        <f>SUMPRODUCT(C8:C15,$AC8:$AC15)</f>
        <v>410</v>
      </c>
      <c r="D16" s="88"/>
      <c r="E16" s="87">
        <f>SUMPRODUCT(E8:E15,$AC8:$AC15)</f>
        <v>410</v>
      </c>
      <c r="F16" s="88"/>
      <c r="G16" s="87">
        <f>SUMPRODUCT(G8:G15,$AC8:$AC15)</f>
        <v>410</v>
      </c>
      <c r="H16" s="88"/>
      <c r="I16" s="87">
        <f>SUMPRODUCT(I8:I15,$AC8:$AC15)</f>
        <v>410</v>
      </c>
      <c r="J16" s="71"/>
      <c r="K16" s="87">
        <f>SUMPRODUCT(K8:K15,$AC8:$AC15)</f>
        <v>410</v>
      </c>
      <c r="L16" s="71"/>
      <c r="M16" s="87">
        <f>SUMPRODUCT(M8:M15,$AC8:$AC15)</f>
        <v>410</v>
      </c>
      <c r="N16" s="71"/>
      <c r="O16" s="87">
        <f>SUMPRODUCT(O8:O15,$AC8:$AC15)</f>
        <v>410</v>
      </c>
      <c r="P16" s="71"/>
      <c r="Q16" s="87">
        <f>SUMPRODUCT(Q8:Q15,$AC8:$AC15)</f>
        <v>410</v>
      </c>
      <c r="R16" s="71"/>
      <c r="S16" s="87">
        <f>SUMPRODUCT(S8:S15,$AC8:$AC15)</f>
        <v>410</v>
      </c>
      <c r="T16" s="71"/>
      <c r="U16" s="87">
        <f>SUMPRODUCT(U8:U15,$AC8:$AC15)</f>
        <v>410</v>
      </c>
      <c r="V16" s="71"/>
      <c r="W16" s="87">
        <f>SUMPRODUCT(W8:W15,$AC8:$AC15)</f>
        <v>410</v>
      </c>
      <c r="X16" s="71"/>
      <c r="Y16" s="87">
        <f>SUMPRODUCT(Y8:Y15,$AC8:$AC15)</f>
        <v>410</v>
      </c>
      <c r="Z16" s="71"/>
      <c r="AB16" s="70">
        <f>SUMPRODUCT(AB8:AB15,AC8:AC15)</f>
        <v>410</v>
      </c>
      <c r="AC16" s="70">
        <f>SUM(AC8:AC15)</f>
        <v>100</v>
      </c>
      <c r="AD16" s="134" t="s">
        <v>259</v>
      </c>
    </row>
    <row r="17" spans="1:26" s="17" customFormat="1" ht="29.25" customHeight="1" x14ac:dyDescent="0.25">
      <c r="A17" s="303" t="s">
        <v>136</v>
      </c>
      <c r="B17" s="299"/>
      <c r="C17" s="110">
        <f>C16/$AB$16*100</f>
        <v>100</v>
      </c>
      <c r="D17" s="91"/>
      <c r="E17" s="110">
        <f>E16/$AB$16*100</f>
        <v>100</v>
      </c>
      <c r="F17" s="91"/>
      <c r="G17" s="110">
        <f>G16/$AB$16*100</f>
        <v>100</v>
      </c>
      <c r="H17" s="91"/>
      <c r="I17" s="110">
        <f>I16/$AB$16*100</f>
        <v>100</v>
      </c>
      <c r="J17" s="66"/>
      <c r="K17" s="110">
        <f>K16/$AB$16*100</f>
        <v>100</v>
      </c>
      <c r="L17" s="66"/>
      <c r="M17" s="110">
        <f>M16/$AB$16*100</f>
        <v>100</v>
      </c>
      <c r="N17" s="66"/>
      <c r="O17" s="110">
        <f>O16/$AB$16*100</f>
        <v>100</v>
      </c>
      <c r="P17" s="66"/>
      <c r="Q17" s="110">
        <f>Q16/$AB$16*100</f>
        <v>100</v>
      </c>
      <c r="R17" s="66"/>
      <c r="S17" s="110">
        <f>S16/$AB$16*100</f>
        <v>100</v>
      </c>
      <c r="T17" s="66"/>
      <c r="U17" s="110">
        <f>U16/$AB$16*100</f>
        <v>100</v>
      </c>
      <c r="V17" s="66"/>
      <c r="W17" s="110">
        <f>W16/$AB$16*100</f>
        <v>100</v>
      </c>
      <c r="X17" s="66"/>
      <c r="Y17" s="110">
        <f>Y16/$AB$16*100</f>
        <v>100</v>
      </c>
      <c r="Z17" s="66"/>
    </row>
    <row r="18" spans="1:26" s="17" customFormat="1" ht="29.25" customHeight="1" x14ac:dyDescent="0.25">
      <c r="A18" s="304" t="s">
        <v>137</v>
      </c>
      <c r="B18" s="305"/>
      <c r="C18" s="117">
        <f>C17*$B$6/100</f>
        <v>20</v>
      </c>
      <c r="D18" s="91"/>
      <c r="E18" s="117">
        <f>E17*$B$6/100</f>
        <v>20</v>
      </c>
      <c r="F18" s="91"/>
      <c r="G18" s="117">
        <f>G17*$B$6/100</f>
        <v>20</v>
      </c>
      <c r="H18" s="91"/>
      <c r="I18" s="117">
        <f>I17*$B$6/100</f>
        <v>20</v>
      </c>
      <c r="J18" s="66"/>
      <c r="K18" s="117">
        <f>K17*$B$6/100</f>
        <v>20</v>
      </c>
      <c r="L18" s="66"/>
      <c r="M18" s="117">
        <f>M17*$B$6/100</f>
        <v>20</v>
      </c>
      <c r="N18" s="66"/>
      <c r="O18" s="117">
        <f>O17*$B$6/100</f>
        <v>20</v>
      </c>
      <c r="P18" s="66"/>
      <c r="Q18" s="117">
        <f>Q17*$B$6/100</f>
        <v>20</v>
      </c>
      <c r="R18" s="66"/>
      <c r="S18" s="117">
        <f>S17*$B$6/100</f>
        <v>20</v>
      </c>
      <c r="T18" s="66"/>
      <c r="U18" s="117">
        <f>U17*$B$6/100</f>
        <v>20</v>
      </c>
      <c r="V18" s="66"/>
      <c r="W18" s="117">
        <f>W17*$B$6/100</f>
        <v>20</v>
      </c>
      <c r="X18" s="66"/>
      <c r="Y18" s="117">
        <f>Y17*$B$6/100</f>
        <v>20</v>
      </c>
      <c r="Z18" s="66"/>
    </row>
    <row r="40" spans="5:5" x14ac:dyDescent="0.3">
      <c r="E40" s="170"/>
    </row>
  </sheetData>
  <mergeCells count="25">
    <mergeCell ref="Y5:Z5"/>
    <mergeCell ref="O5:P5"/>
    <mergeCell ref="Q5:R5"/>
    <mergeCell ref="S5:T5"/>
    <mergeCell ref="U5:V5"/>
    <mergeCell ref="W5:X5"/>
    <mergeCell ref="I5:J5"/>
    <mergeCell ref="K5:L5"/>
    <mergeCell ref="M5:N5"/>
    <mergeCell ref="A8:B8"/>
    <mergeCell ref="A9:B9"/>
    <mergeCell ref="A10:B10"/>
    <mergeCell ref="A17:B17"/>
    <mergeCell ref="A18:B18"/>
    <mergeCell ref="A11:B11"/>
    <mergeCell ref="A12:B12"/>
    <mergeCell ref="A13:B13"/>
    <mergeCell ref="A16:B16"/>
    <mergeCell ref="A14:B14"/>
    <mergeCell ref="A15:B15"/>
    <mergeCell ref="B2:C2"/>
    <mergeCell ref="B3:C3"/>
    <mergeCell ref="C5:D5"/>
    <mergeCell ref="E5:F5"/>
    <mergeCell ref="G5:H5"/>
  </mergeCells>
  <conditionalFormatting sqref="C17">
    <cfRule type="cellIs" dxfId="83" priority="23" operator="lessThan">
      <formula>60</formula>
    </cfRule>
    <cfRule type="cellIs" dxfId="82" priority="24" operator="greaterThan">
      <formula>59.9999</formula>
    </cfRule>
  </conditionalFormatting>
  <conditionalFormatting sqref="E17">
    <cfRule type="cellIs" dxfId="81" priority="21" operator="lessThan">
      <formula>60</formula>
    </cfRule>
    <cfRule type="cellIs" dxfId="80" priority="22" operator="greaterThan">
      <formula>59.9999</formula>
    </cfRule>
  </conditionalFormatting>
  <conditionalFormatting sqref="Y17">
    <cfRule type="cellIs" dxfId="79" priority="1" operator="lessThan">
      <formula>60</formula>
    </cfRule>
    <cfRule type="cellIs" dxfId="78" priority="2" operator="greaterThan">
      <formula>59.9999</formula>
    </cfRule>
  </conditionalFormatting>
  <conditionalFormatting sqref="G17">
    <cfRule type="cellIs" dxfId="77" priority="19" operator="lessThan">
      <formula>60</formula>
    </cfRule>
    <cfRule type="cellIs" dxfId="76" priority="20" operator="greaterThan">
      <formula>59.9999</formula>
    </cfRule>
  </conditionalFormatting>
  <conditionalFormatting sqref="I17">
    <cfRule type="cellIs" dxfId="75" priority="17" operator="lessThan">
      <formula>60</formula>
    </cfRule>
    <cfRule type="cellIs" dxfId="74" priority="18" operator="greaterThan">
      <formula>59.9999</formula>
    </cfRule>
  </conditionalFormatting>
  <conditionalFormatting sqref="K17">
    <cfRule type="cellIs" dxfId="73" priority="15" operator="lessThan">
      <formula>60</formula>
    </cfRule>
    <cfRule type="cellIs" dxfId="72" priority="16" operator="greaterThan">
      <formula>59.9999</formula>
    </cfRule>
  </conditionalFormatting>
  <conditionalFormatting sqref="M17">
    <cfRule type="cellIs" dxfId="71" priority="13" operator="lessThan">
      <formula>60</formula>
    </cfRule>
    <cfRule type="cellIs" dxfId="70" priority="14" operator="greaterThan">
      <formula>59.9999</formula>
    </cfRule>
  </conditionalFormatting>
  <conditionalFormatting sqref="O17">
    <cfRule type="cellIs" dxfId="69" priority="11" operator="lessThan">
      <formula>60</formula>
    </cfRule>
    <cfRule type="cellIs" dxfId="68" priority="12" operator="greaterThan">
      <formula>59.9999</formula>
    </cfRule>
  </conditionalFormatting>
  <conditionalFormatting sqref="Q17">
    <cfRule type="cellIs" dxfId="67" priority="9" operator="lessThan">
      <formula>60</formula>
    </cfRule>
    <cfRule type="cellIs" dxfId="66" priority="10" operator="greaterThan">
      <formula>59.9999</formula>
    </cfRule>
  </conditionalFormatting>
  <conditionalFormatting sqref="S17">
    <cfRule type="cellIs" dxfId="65" priority="7" operator="lessThan">
      <formula>60</formula>
    </cfRule>
    <cfRule type="cellIs" dxfId="64" priority="8" operator="greaterThan">
      <formula>59.9999</formula>
    </cfRule>
  </conditionalFormatting>
  <conditionalFormatting sqref="U17">
    <cfRule type="cellIs" dxfId="63" priority="5" operator="lessThan">
      <formula>60</formula>
    </cfRule>
    <cfRule type="cellIs" dxfId="62" priority="6" operator="greaterThan">
      <formula>59.9999</formula>
    </cfRule>
  </conditionalFormatting>
  <conditionalFormatting sqref="W17">
    <cfRule type="cellIs" dxfId="61" priority="3" operator="lessThan">
      <formula>60</formula>
    </cfRule>
    <cfRule type="cellIs" dxfId="60" priority="4" operator="greaterThan">
      <formula>59.9999</formula>
    </cfRule>
  </conditionalFormatting>
  <pageMargins left="0.7" right="0.7" top="0.75" bottom="0.75" header="0.3" footer="0.3"/>
  <pageSetup paperSize="8" orientation="landscape" r:id="rId1"/>
  <headerFooter>
    <oddHeader>&amp;L&amp;G&amp;C&amp;"Arial,Bold"&amp;11نموذج معايير درجات تقييم التأهيل المسبق</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7"/>
  </sheetPr>
  <dimension ref="A2:AD40"/>
  <sheetViews>
    <sheetView rightToLeft="1" view="pageLayout" zoomScale="70" zoomScaleNormal="75" zoomScalePageLayoutView="70" workbookViewId="0">
      <selection activeCell="D15" sqref="D15"/>
    </sheetView>
  </sheetViews>
  <sheetFormatPr defaultColWidth="9.1796875" defaultRowHeight="13" x14ac:dyDescent="0.3"/>
  <cols>
    <col min="1" max="1" width="27.26953125" style="16" customWidth="1"/>
    <col min="2" max="2" width="39.1796875" style="16" customWidth="1"/>
    <col min="3" max="3" width="15.7265625" style="16" customWidth="1"/>
    <col min="4" max="4" width="30.7265625" style="16" customWidth="1"/>
    <col min="5" max="5" width="15.7265625" style="16" customWidth="1"/>
    <col min="6" max="6" width="30.7265625" style="16" customWidth="1"/>
    <col min="7" max="7" width="15.7265625" style="16" customWidth="1"/>
    <col min="8" max="8" width="30.7265625" style="16" customWidth="1"/>
    <col min="9" max="9" width="15.7265625" style="16" customWidth="1"/>
    <col min="10" max="10" width="30.7265625" style="16" customWidth="1"/>
    <col min="11" max="11" width="15.7265625" style="16" customWidth="1"/>
    <col min="12" max="12" width="30.7265625" style="16" customWidth="1"/>
    <col min="13" max="13" width="15.7265625" style="16" hidden="1" customWidth="1"/>
    <col min="14" max="14" width="30.7265625" style="16" hidden="1" customWidth="1"/>
    <col min="15" max="15" width="15.7265625" style="16" hidden="1" customWidth="1"/>
    <col min="16" max="16" width="30.7265625" style="16" hidden="1" customWidth="1"/>
    <col min="17" max="17" width="15.7265625" style="16" hidden="1" customWidth="1"/>
    <col min="18" max="18" width="30.7265625" style="16" hidden="1" customWidth="1"/>
    <col min="19" max="19" width="15.7265625" style="16" hidden="1" customWidth="1"/>
    <col min="20" max="20" width="30.7265625" style="16" hidden="1" customWidth="1"/>
    <col min="21" max="21" width="15.7265625" style="16" hidden="1" customWidth="1"/>
    <col min="22" max="22" width="30.7265625" style="16" hidden="1" customWidth="1"/>
    <col min="23" max="23" width="15.7265625" style="16" hidden="1" customWidth="1"/>
    <col min="24" max="24" width="30.7265625" style="16" hidden="1" customWidth="1"/>
    <col min="25" max="25" width="15.7265625" style="16" hidden="1" customWidth="1"/>
    <col min="26" max="26" width="30.7265625" style="16" hidden="1" customWidth="1"/>
    <col min="27" max="28" width="9.1796875" style="16"/>
    <col min="29" max="29" width="12.7265625" style="16" bestFit="1" customWidth="1"/>
    <col min="30" max="30" width="64.54296875" style="16" customWidth="1"/>
    <col min="31" max="16384" width="9.1796875" style="16"/>
  </cols>
  <sheetData>
    <row r="2" spans="1:30" ht="18" x14ac:dyDescent="0.4">
      <c r="A2" s="67" t="s">
        <v>128</v>
      </c>
      <c r="B2" s="286" t="str">
        <f>Contents!B15</f>
        <v>القسم 8</v>
      </c>
      <c r="C2" s="287"/>
      <c r="D2" s="55"/>
      <c r="E2" s="55"/>
      <c r="F2" s="55"/>
      <c r="G2" s="55"/>
      <c r="H2" s="55"/>
      <c r="I2" s="55"/>
      <c r="J2" s="55"/>
      <c r="K2" s="55"/>
      <c r="L2" s="55"/>
      <c r="M2" s="55"/>
      <c r="N2" s="55"/>
      <c r="O2" s="55"/>
      <c r="P2" s="55"/>
      <c r="Q2" s="55"/>
      <c r="R2" s="55"/>
      <c r="S2" s="55"/>
      <c r="T2" s="55"/>
      <c r="U2" s="55"/>
      <c r="V2" s="55"/>
      <c r="W2" s="55"/>
      <c r="X2" s="55"/>
      <c r="Y2" s="55"/>
      <c r="Z2" s="55"/>
    </row>
    <row r="3" spans="1:30" ht="18" x14ac:dyDescent="0.4">
      <c r="A3" s="67" t="s">
        <v>72</v>
      </c>
      <c r="B3" s="286" t="str">
        <f>Contents!C15</f>
        <v>المستشارون المتعاقدون من الباطن</v>
      </c>
      <c r="C3" s="287"/>
      <c r="D3" s="55"/>
      <c r="E3" s="55"/>
      <c r="F3" s="55"/>
      <c r="G3" s="55"/>
      <c r="H3" s="55"/>
      <c r="I3" s="55"/>
      <c r="J3" s="55"/>
      <c r="K3" s="55"/>
      <c r="L3" s="55"/>
      <c r="M3" s="55"/>
      <c r="N3" s="55"/>
      <c r="O3" s="55"/>
      <c r="P3" s="55"/>
      <c r="Q3" s="55"/>
      <c r="R3" s="55"/>
      <c r="S3" s="55"/>
      <c r="T3" s="55"/>
      <c r="U3" s="55"/>
      <c r="V3" s="55"/>
      <c r="W3" s="55"/>
      <c r="X3" s="55"/>
      <c r="Y3" s="55"/>
      <c r="Z3" s="55"/>
    </row>
    <row r="4" spans="1:30" x14ac:dyDescent="0.3">
      <c r="A4" s="55"/>
      <c r="B4" s="55"/>
      <c r="C4" s="55"/>
      <c r="D4" s="55"/>
      <c r="E4" s="55"/>
      <c r="F4" s="55"/>
      <c r="G4" s="55"/>
      <c r="H4" s="55"/>
      <c r="I4" s="55"/>
      <c r="J4" s="55"/>
      <c r="K4" s="55"/>
      <c r="L4" s="55"/>
      <c r="M4" s="55"/>
      <c r="N4" s="55"/>
      <c r="O4" s="55"/>
      <c r="P4" s="55"/>
      <c r="Q4" s="55"/>
      <c r="R4" s="55"/>
      <c r="S4" s="55"/>
      <c r="T4" s="55"/>
      <c r="U4" s="55"/>
      <c r="V4" s="55"/>
      <c r="W4" s="55"/>
      <c r="X4" s="55"/>
      <c r="Y4" s="55"/>
      <c r="Z4" s="55"/>
    </row>
    <row r="5" spans="1:30" s="17" customFormat="1" ht="31.5" customHeight="1" x14ac:dyDescent="0.25">
      <c r="A5" s="83" t="s">
        <v>129</v>
      </c>
      <c r="B5" s="84"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0" s="17" customFormat="1" ht="62" x14ac:dyDescent="0.25">
      <c r="A6" s="80" t="s">
        <v>130</v>
      </c>
      <c r="B6" s="108">
        <f>SCORE!C15</f>
        <v>10</v>
      </c>
      <c r="C6" s="81" t="s">
        <v>139</v>
      </c>
      <c r="D6" s="82" t="s">
        <v>140</v>
      </c>
      <c r="E6" s="81" t="s">
        <v>139</v>
      </c>
      <c r="F6" s="82" t="s">
        <v>140</v>
      </c>
      <c r="G6" s="81" t="s">
        <v>139</v>
      </c>
      <c r="H6" s="82" t="s">
        <v>140</v>
      </c>
      <c r="I6" s="81" t="s">
        <v>139</v>
      </c>
      <c r="J6" s="82" t="s">
        <v>140</v>
      </c>
      <c r="K6" s="81" t="s">
        <v>139</v>
      </c>
      <c r="L6" s="82" t="s">
        <v>140</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143</v>
      </c>
    </row>
    <row r="7" spans="1:30" s="17" customFormat="1" ht="28.5" customHeight="1" x14ac:dyDescent="0.25">
      <c r="A7" s="215" t="s">
        <v>131</v>
      </c>
      <c r="B7" s="216"/>
      <c r="C7" s="60"/>
      <c r="D7" s="61"/>
      <c r="E7" s="62"/>
      <c r="F7" s="61"/>
      <c r="G7" s="62"/>
      <c r="H7" s="61"/>
      <c r="I7" s="62"/>
      <c r="J7" s="61"/>
      <c r="K7" s="60"/>
      <c r="L7" s="61"/>
      <c r="M7" s="62"/>
      <c r="N7" s="61"/>
      <c r="O7" s="143"/>
      <c r="P7" s="143"/>
      <c r="Q7" s="143"/>
      <c r="R7" s="143"/>
      <c r="S7" s="143"/>
      <c r="T7" s="143"/>
      <c r="U7" s="143"/>
      <c r="V7" s="143"/>
      <c r="W7" s="143"/>
      <c r="X7" s="143"/>
      <c r="Y7" s="143"/>
      <c r="Z7" s="143"/>
    </row>
    <row r="8" spans="1:30" s="17" customFormat="1" ht="93" x14ac:dyDescent="0.25">
      <c r="A8" s="306" t="s">
        <v>260</v>
      </c>
      <c r="B8" s="293"/>
      <c r="C8" s="68">
        <v>5</v>
      </c>
      <c r="D8" s="63"/>
      <c r="E8" s="68">
        <v>5</v>
      </c>
      <c r="F8" s="63"/>
      <c r="G8" s="68">
        <v>5</v>
      </c>
      <c r="H8" s="63"/>
      <c r="I8" s="68">
        <v>5</v>
      </c>
      <c r="J8" s="63"/>
      <c r="K8" s="68">
        <v>5</v>
      </c>
      <c r="L8" s="63"/>
      <c r="M8" s="68">
        <v>5</v>
      </c>
      <c r="N8" s="63"/>
      <c r="O8" s="68">
        <v>5</v>
      </c>
      <c r="P8" s="63"/>
      <c r="Q8" s="68">
        <v>5</v>
      </c>
      <c r="R8" s="63"/>
      <c r="S8" s="68">
        <v>5</v>
      </c>
      <c r="T8" s="63"/>
      <c r="U8" s="68">
        <v>5</v>
      </c>
      <c r="V8" s="63"/>
      <c r="W8" s="68">
        <v>5</v>
      </c>
      <c r="X8" s="63"/>
      <c r="Y8" s="68">
        <v>5</v>
      </c>
      <c r="Z8" s="63"/>
      <c r="AB8" s="68">
        <v>5</v>
      </c>
      <c r="AC8" s="68">
        <v>35</v>
      </c>
      <c r="AD8" s="213" t="s">
        <v>144</v>
      </c>
    </row>
    <row r="9" spans="1:30" s="17" customFormat="1" ht="93" x14ac:dyDescent="0.25">
      <c r="A9" s="306" t="s">
        <v>261</v>
      </c>
      <c r="B9" s="293"/>
      <c r="C9" s="68">
        <v>5</v>
      </c>
      <c r="D9" s="63"/>
      <c r="E9" s="68">
        <v>5</v>
      </c>
      <c r="F9" s="63"/>
      <c r="G9" s="68">
        <v>5</v>
      </c>
      <c r="H9" s="63"/>
      <c r="I9" s="68">
        <v>5</v>
      </c>
      <c r="J9" s="63"/>
      <c r="K9" s="68">
        <v>5</v>
      </c>
      <c r="L9" s="63"/>
      <c r="M9" s="68">
        <v>5</v>
      </c>
      <c r="N9" s="63"/>
      <c r="O9" s="68">
        <v>5</v>
      </c>
      <c r="P9" s="63"/>
      <c r="Q9" s="68">
        <v>5</v>
      </c>
      <c r="R9" s="63"/>
      <c r="S9" s="68">
        <v>5</v>
      </c>
      <c r="T9" s="63"/>
      <c r="U9" s="68">
        <v>5</v>
      </c>
      <c r="V9" s="63"/>
      <c r="W9" s="68">
        <v>5</v>
      </c>
      <c r="X9" s="63"/>
      <c r="Y9" s="68">
        <v>5</v>
      </c>
      <c r="Z9" s="63"/>
      <c r="AB9" s="68">
        <v>5</v>
      </c>
      <c r="AC9" s="68">
        <v>35</v>
      </c>
      <c r="AD9" s="213" t="s">
        <v>144</v>
      </c>
    </row>
    <row r="10" spans="1:30" s="17" customFormat="1" ht="90" customHeight="1" x14ac:dyDescent="0.25">
      <c r="A10" s="306" t="s">
        <v>262</v>
      </c>
      <c r="B10" s="328"/>
      <c r="C10" s="68">
        <v>5</v>
      </c>
      <c r="D10" s="63"/>
      <c r="E10" s="68">
        <v>5</v>
      </c>
      <c r="F10" s="63"/>
      <c r="G10" s="68">
        <v>5</v>
      </c>
      <c r="H10" s="63"/>
      <c r="I10" s="68">
        <v>5</v>
      </c>
      <c r="J10" s="63"/>
      <c r="K10" s="68">
        <v>5</v>
      </c>
      <c r="L10" s="63"/>
      <c r="M10" s="68">
        <v>5</v>
      </c>
      <c r="N10" s="63"/>
      <c r="O10" s="68">
        <v>5</v>
      </c>
      <c r="P10" s="63"/>
      <c r="Q10" s="68">
        <v>5</v>
      </c>
      <c r="R10" s="63"/>
      <c r="S10" s="68">
        <v>5</v>
      </c>
      <c r="T10" s="63"/>
      <c r="U10" s="68">
        <v>5</v>
      </c>
      <c r="V10" s="63"/>
      <c r="W10" s="68">
        <v>5</v>
      </c>
      <c r="X10" s="63"/>
      <c r="Y10" s="68">
        <v>5</v>
      </c>
      <c r="Z10" s="63"/>
      <c r="AB10" s="68">
        <v>5</v>
      </c>
      <c r="AC10" s="68">
        <v>30</v>
      </c>
      <c r="AD10" s="213" t="s">
        <v>144</v>
      </c>
    </row>
    <row r="11" spans="1:30" s="17" customFormat="1" ht="51.75" customHeight="1" x14ac:dyDescent="0.25">
      <c r="A11" s="306"/>
      <c r="B11" s="328"/>
      <c r="C11" s="68"/>
      <c r="D11" s="63"/>
      <c r="E11" s="68">
        <v>5</v>
      </c>
      <c r="F11" s="63"/>
      <c r="G11" s="68">
        <v>5</v>
      </c>
      <c r="H11" s="63"/>
      <c r="I11" s="68">
        <v>5</v>
      </c>
      <c r="J11" s="63"/>
      <c r="K11" s="68">
        <v>5</v>
      </c>
      <c r="L11" s="63"/>
      <c r="M11" s="68">
        <v>5</v>
      </c>
      <c r="N11" s="63"/>
      <c r="O11" s="68">
        <v>5</v>
      </c>
      <c r="P11" s="63"/>
      <c r="Q11" s="68">
        <v>5</v>
      </c>
      <c r="R11" s="63"/>
      <c r="S11" s="68">
        <v>5</v>
      </c>
      <c r="T11" s="63"/>
      <c r="U11" s="68">
        <v>5</v>
      </c>
      <c r="V11" s="63"/>
      <c r="W11" s="68">
        <v>5</v>
      </c>
      <c r="X11" s="63"/>
      <c r="Y11" s="68">
        <v>5</v>
      </c>
      <c r="Z11" s="63"/>
      <c r="AB11" s="68"/>
      <c r="AC11" s="68"/>
      <c r="AD11" s="213"/>
    </row>
    <row r="12" spans="1:30" s="17" customFormat="1" ht="41.25" customHeight="1" x14ac:dyDescent="0.25">
      <c r="A12" s="306"/>
      <c r="B12" s="328"/>
      <c r="C12" s="68"/>
      <c r="D12" s="63"/>
      <c r="E12" s="68">
        <v>5</v>
      </c>
      <c r="F12" s="63"/>
      <c r="G12" s="68">
        <v>5</v>
      </c>
      <c r="H12" s="63"/>
      <c r="I12" s="68">
        <v>5</v>
      </c>
      <c r="J12" s="63"/>
      <c r="K12" s="68">
        <v>5</v>
      </c>
      <c r="L12" s="63"/>
      <c r="M12" s="68">
        <v>5</v>
      </c>
      <c r="N12" s="63"/>
      <c r="O12" s="68">
        <v>5</v>
      </c>
      <c r="P12" s="63"/>
      <c r="Q12" s="68">
        <v>5</v>
      </c>
      <c r="R12" s="63"/>
      <c r="S12" s="68">
        <v>5</v>
      </c>
      <c r="T12" s="63"/>
      <c r="U12" s="68">
        <v>5</v>
      </c>
      <c r="V12" s="63"/>
      <c r="W12" s="68">
        <v>5</v>
      </c>
      <c r="X12" s="63"/>
      <c r="Y12" s="68">
        <v>5</v>
      </c>
      <c r="Z12" s="63"/>
      <c r="AB12" s="68"/>
      <c r="AC12" s="68"/>
      <c r="AD12" s="129"/>
    </row>
    <row r="13" spans="1:30" s="17" customFormat="1" ht="39" customHeight="1" x14ac:dyDescent="0.25">
      <c r="A13" s="306"/>
      <c r="B13" s="328"/>
      <c r="C13" s="68"/>
      <c r="D13" s="63"/>
      <c r="E13" s="68"/>
      <c r="F13" s="63"/>
      <c r="G13" s="68"/>
      <c r="H13" s="63"/>
      <c r="I13" s="68"/>
      <c r="J13" s="63"/>
      <c r="K13" s="68"/>
      <c r="L13" s="63"/>
      <c r="M13" s="68"/>
      <c r="N13" s="63"/>
      <c r="O13" s="68"/>
      <c r="P13" s="63"/>
      <c r="Q13" s="68"/>
      <c r="R13" s="63"/>
      <c r="S13" s="68"/>
      <c r="T13" s="63"/>
      <c r="U13" s="68"/>
      <c r="V13" s="63"/>
      <c r="W13" s="68"/>
      <c r="X13" s="63"/>
      <c r="Y13" s="68"/>
      <c r="Z13" s="63"/>
      <c r="AB13" s="68"/>
      <c r="AC13" s="68"/>
      <c r="AD13" s="132"/>
    </row>
    <row r="14" spans="1:30" s="17" customFormat="1" ht="39" customHeight="1" x14ac:dyDescent="0.25">
      <c r="A14" s="78"/>
      <c r="B14" s="79"/>
      <c r="C14" s="68"/>
      <c r="D14" s="63"/>
      <c r="E14" s="68"/>
      <c r="F14" s="63"/>
      <c r="G14" s="68"/>
      <c r="H14" s="63"/>
      <c r="I14" s="68"/>
      <c r="J14" s="63"/>
      <c r="K14" s="68"/>
      <c r="L14" s="63"/>
      <c r="M14" s="68"/>
      <c r="N14" s="63"/>
      <c r="O14" s="68"/>
      <c r="P14" s="63"/>
      <c r="Q14" s="68"/>
      <c r="R14" s="63"/>
      <c r="S14" s="68"/>
      <c r="T14" s="63"/>
      <c r="U14" s="68"/>
      <c r="V14" s="63"/>
      <c r="W14" s="68"/>
      <c r="X14" s="63"/>
      <c r="Y14" s="68"/>
      <c r="Z14" s="63"/>
      <c r="AB14" s="68"/>
      <c r="AC14" s="68"/>
      <c r="AD14" s="132"/>
    </row>
    <row r="15" spans="1:30" s="17" customFormat="1" ht="39" customHeight="1" x14ac:dyDescent="0.25">
      <c r="A15" s="78"/>
      <c r="B15" s="79"/>
      <c r="C15" s="68"/>
      <c r="D15" s="63"/>
      <c r="E15" s="68"/>
      <c r="F15" s="63"/>
      <c r="G15" s="68"/>
      <c r="H15" s="63"/>
      <c r="I15" s="68"/>
      <c r="J15" s="63"/>
      <c r="K15" s="68"/>
      <c r="L15" s="63"/>
      <c r="M15" s="68"/>
      <c r="N15" s="63"/>
      <c r="O15" s="68"/>
      <c r="P15" s="63"/>
      <c r="Q15" s="68"/>
      <c r="R15" s="63"/>
      <c r="S15" s="68"/>
      <c r="T15" s="63"/>
      <c r="U15" s="68"/>
      <c r="V15" s="63"/>
      <c r="W15" s="68"/>
      <c r="X15" s="63"/>
      <c r="Y15" s="68"/>
      <c r="Z15" s="63"/>
      <c r="AB15" s="68"/>
      <c r="AC15" s="68"/>
      <c r="AD15" s="130"/>
    </row>
    <row r="16" spans="1:30" s="17" customFormat="1" ht="29.25" customHeight="1" x14ac:dyDescent="0.25">
      <c r="A16" s="307" t="s">
        <v>135</v>
      </c>
      <c r="B16" s="295"/>
      <c r="C16" s="70">
        <f>SUMPRODUCT(C8:C15,$AC8:$AC15)</f>
        <v>500</v>
      </c>
      <c r="D16" s="71"/>
      <c r="E16" s="70">
        <f>SUMPRODUCT(E8:E15,$AC8:$AC15)</f>
        <v>500</v>
      </c>
      <c r="F16" s="71"/>
      <c r="G16" s="70">
        <f>SUMPRODUCT(G8:G15,$AC8:$AC15)</f>
        <v>500</v>
      </c>
      <c r="H16" s="71"/>
      <c r="I16" s="70">
        <f>SUMPRODUCT(I8:I15,$AC8:$AC15)</f>
        <v>500</v>
      </c>
      <c r="J16" s="71"/>
      <c r="K16" s="70">
        <f>SUMPRODUCT(K8:K15,$AC8:$AC15)</f>
        <v>500</v>
      </c>
      <c r="L16" s="71"/>
      <c r="M16" s="70">
        <f>SUMPRODUCT(M8:M15,$AC8:$AC15)</f>
        <v>500</v>
      </c>
      <c r="N16" s="71"/>
      <c r="O16" s="70">
        <f>SUMPRODUCT(O8:O15,$AC8:$AC15)</f>
        <v>500</v>
      </c>
      <c r="P16" s="71"/>
      <c r="Q16" s="70">
        <f>SUMPRODUCT(Q8:Q15,$AC8:$AC15)</f>
        <v>500</v>
      </c>
      <c r="R16" s="71"/>
      <c r="S16" s="70">
        <f>SUMPRODUCT(S8:S15,$AC8:$AC15)</f>
        <v>500</v>
      </c>
      <c r="T16" s="71"/>
      <c r="U16" s="70">
        <f>SUMPRODUCT(U8:U15,$AC8:$AC15)</f>
        <v>500</v>
      </c>
      <c r="V16" s="71"/>
      <c r="W16" s="70">
        <f>SUMPRODUCT(W8:W15,$AC8:$AC15)</f>
        <v>500</v>
      </c>
      <c r="X16" s="71"/>
      <c r="Y16" s="70">
        <f>SUMPRODUCT(Y8:Y15,$AC8:$AC15)</f>
        <v>500</v>
      </c>
      <c r="Z16" s="71"/>
      <c r="AB16" s="70">
        <f>SUMPRODUCT(AB8:AB15,AC8:AC15)</f>
        <v>500</v>
      </c>
      <c r="AC16" s="70">
        <f>SUM(AC8:AC15)</f>
        <v>100</v>
      </c>
      <c r="AD16" s="71"/>
    </row>
    <row r="17" spans="1:26" s="17" customFormat="1" ht="29.25" customHeight="1" x14ac:dyDescent="0.25">
      <c r="A17" s="303" t="s">
        <v>136</v>
      </c>
      <c r="B17" s="299"/>
      <c r="C17" s="110">
        <f>C16/$AB$16*100</f>
        <v>100</v>
      </c>
      <c r="D17" s="64"/>
      <c r="E17" s="110">
        <f>E16/$AB$16*100</f>
        <v>100</v>
      </c>
      <c r="F17" s="64"/>
      <c r="G17" s="110">
        <f>G16/$AB$16*100</f>
        <v>100</v>
      </c>
      <c r="H17" s="64"/>
      <c r="I17" s="110">
        <f>I16/$AB$16*100</f>
        <v>100</v>
      </c>
      <c r="J17" s="64"/>
      <c r="K17" s="110">
        <f>K16/$AB$16*100</f>
        <v>100</v>
      </c>
      <c r="L17" s="64"/>
      <c r="M17" s="110">
        <f>M16/$AB$16*100</f>
        <v>100</v>
      </c>
      <c r="N17" s="64"/>
      <c r="O17" s="110">
        <f>O16/$AB$16*100</f>
        <v>100</v>
      </c>
      <c r="P17" s="64"/>
      <c r="Q17" s="110">
        <f>Q16/$AB$16*100</f>
        <v>100</v>
      </c>
      <c r="R17" s="64"/>
      <c r="S17" s="110">
        <f>S16/$AB$16*100</f>
        <v>100</v>
      </c>
      <c r="T17" s="64"/>
      <c r="U17" s="110">
        <f>U16/$AB$16*100</f>
        <v>100</v>
      </c>
      <c r="V17" s="64"/>
      <c r="W17" s="110">
        <f>W16/$AB$16*100</f>
        <v>100</v>
      </c>
      <c r="X17" s="64"/>
      <c r="Y17" s="110">
        <f>Y16/$AB$16*100</f>
        <v>100</v>
      </c>
      <c r="Z17" s="64"/>
    </row>
    <row r="18" spans="1:26" s="17" customFormat="1" ht="29.25" customHeight="1" x14ac:dyDescent="0.25">
      <c r="A18" s="304" t="s">
        <v>137</v>
      </c>
      <c r="B18" s="305"/>
      <c r="C18" s="111">
        <f>C17*$B$6/100</f>
        <v>10</v>
      </c>
      <c r="D18" s="66"/>
      <c r="E18" s="111">
        <f>E17*$B$6/100</f>
        <v>10</v>
      </c>
      <c r="F18" s="66"/>
      <c r="G18" s="111">
        <f>G17*$B$6/100</f>
        <v>10</v>
      </c>
      <c r="H18" s="66"/>
      <c r="I18" s="111">
        <f>I17*$B$6/100</f>
        <v>10</v>
      </c>
      <c r="J18" s="66"/>
      <c r="K18" s="111">
        <f>K17*$B$6/100</f>
        <v>10</v>
      </c>
      <c r="L18" s="66"/>
      <c r="M18" s="111">
        <f>M17*$B$6/100</f>
        <v>10</v>
      </c>
      <c r="N18" s="66"/>
      <c r="O18" s="111">
        <f>O17*$B$6/100</f>
        <v>10</v>
      </c>
      <c r="P18" s="66"/>
      <c r="Q18" s="111">
        <f>Q17*$B$6/100</f>
        <v>10</v>
      </c>
      <c r="R18" s="66"/>
      <c r="S18" s="111">
        <f>S17*$B$6/100</f>
        <v>10</v>
      </c>
      <c r="T18" s="66"/>
      <c r="U18" s="111">
        <f>U17*$B$6/100</f>
        <v>10</v>
      </c>
      <c r="V18" s="66"/>
      <c r="W18" s="111">
        <f>W17*$B$6/100</f>
        <v>10</v>
      </c>
      <c r="X18" s="66"/>
      <c r="Y18" s="111">
        <f>Y17*$B$6/100</f>
        <v>10</v>
      </c>
      <c r="Z18" s="66"/>
    </row>
    <row r="40" spans="5:5" x14ac:dyDescent="0.3">
      <c r="E40" s="170"/>
    </row>
  </sheetData>
  <mergeCells count="23">
    <mergeCell ref="Y5:Z5"/>
    <mergeCell ref="O5:P5"/>
    <mergeCell ref="Q5:R5"/>
    <mergeCell ref="S5:T5"/>
    <mergeCell ref="U5:V5"/>
    <mergeCell ref="W5:X5"/>
    <mergeCell ref="I5:J5"/>
    <mergeCell ref="K5:L5"/>
    <mergeCell ref="M5:N5"/>
    <mergeCell ref="A17:B17"/>
    <mergeCell ref="A18:B18"/>
    <mergeCell ref="A8:B8"/>
    <mergeCell ref="A9:B9"/>
    <mergeCell ref="A16:B16"/>
    <mergeCell ref="A12:B12"/>
    <mergeCell ref="A10:B10"/>
    <mergeCell ref="A13:B13"/>
    <mergeCell ref="A11:B11"/>
    <mergeCell ref="B2:C2"/>
    <mergeCell ref="B3:C3"/>
    <mergeCell ref="C5:D5"/>
    <mergeCell ref="E5:F5"/>
    <mergeCell ref="G5:H5"/>
  </mergeCells>
  <conditionalFormatting sqref="C13:C15">
    <cfRule type="expression" dxfId="59" priority="51">
      <formula>C13&gt;$AB13</formula>
    </cfRule>
  </conditionalFormatting>
  <conditionalFormatting sqref="M13:M15">
    <cfRule type="expression" dxfId="58" priority="21">
      <formula>M13&gt;$AB13</formula>
    </cfRule>
  </conditionalFormatting>
  <conditionalFormatting sqref="C17">
    <cfRule type="cellIs" dxfId="57" priority="44" operator="lessThan">
      <formula>60</formula>
    </cfRule>
    <cfRule type="cellIs" dxfId="56" priority="45" operator="greaterThan">
      <formula>59.9999</formula>
    </cfRule>
  </conditionalFormatting>
  <conditionalFormatting sqref="S17">
    <cfRule type="cellIs" dxfId="55" priority="10" operator="lessThan">
      <formula>60</formula>
    </cfRule>
    <cfRule type="cellIs" dxfId="54" priority="11" operator="greaterThan">
      <formula>59.9999</formula>
    </cfRule>
  </conditionalFormatting>
  <conditionalFormatting sqref="Q17">
    <cfRule type="cellIs" dxfId="53" priority="13" operator="lessThan">
      <formula>60</formula>
    </cfRule>
    <cfRule type="cellIs" dxfId="52" priority="14" operator="greaterThan">
      <formula>59.9999</formula>
    </cfRule>
  </conditionalFormatting>
  <conditionalFormatting sqref="E13:E15">
    <cfRule type="expression" dxfId="51" priority="33">
      <formula>E13&gt;$AB13</formula>
    </cfRule>
  </conditionalFormatting>
  <conditionalFormatting sqref="E17">
    <cfRule type="cellIs" dxfId="50" priority="31" operator="lessThan">
      <formula>60</formula>
    </cfRule>
    <cfRule type="cellIs" dxfId="49" priority="32" operator="greaterThan">
      <formula>59.9999</formula>
    </cfRule>
  </conditionalFormatting>
  <conditionalFormatting sqref="G13:G15">
    <cfRule type="expression" dxfId="48" priority="30">
      <formula>G13&gt;$AB13</formula>
    </cfRule>
  </conditionalFormatting>
  <conditionalFormatting sqref="G17">
    <cfRule type="cellIs" dxfId="47" priority="28" operator="lessThan">
      <formula>60</formula>
    </cfRule>
    <cfRule type="cellIs" dxfId="46" priority="29" operator="greaterThan">
      <formula>59.9999</formula>
    </cfRule>
  </conditionalFormatting>
  <conditionalFormatting sqref="I13:I15">
    <cfRule type="expression" dxfId="45" priority="27">
      <formula>I13&gt;$AB13</formula>
    </cfRule>
  </conditionalFormatting>
  <conditionalFormatting sqref="I17">
    <cfRule type="cellIs" dxfId="44" priority="25" operator="lessThan">
      <formula>60</formula>
    </cfRule>
    <cfRule type="cellIs" dxfId="43" priority="26" operator="greaterThan">
      <formula>59.9999</formula>
    </cfRule>
  </conditionalFormatting>
  <conditionalFormatting sqref="K13:K15">
    <cfRule type="expression" dxfId="42" priority="24">
      <formula>K13&gt;$AB13</formula>
    </cfRule>
  </conditionalFormatting>
  <conditionalFormatting sqref="K17">
    <cfRule type="cellIs" dxfId="41" priority="22" operator="lessThan">
      <formula>60</formula>
    </cfRule>
    <cfRule type="cellIs" dxfId="40" priority="23" operator="greaterThan">
      <formula>59.9999</formula>
    </cfRule>
  </conditionalFormatting>
  <conditionalFormatting sqref="Y17">
    <cfRule type="cellIs" dxfId="39" priority="1" operator="lessThan">
      <formula>60</formula>
    </cfRule>
    <cfRule type="cellIs" dxfId="38" priority="2" operator="greaterThan">
      <formula>59.9999</formula>
    </cfRule>
  </conditionalFormatting>
  <conditionalFormatting sqref="M17">
    <cfRule type="cellIs" dxfId="37" priority="19" operator="lessThan">
      <formula>60</formula>
    </cfRule>
    <cfRule type="cellIs" dxfId="36" priority="20" operator="greaterThan">
      <formula>59.9999</formula>
    </cfRule>
  </conditionalFormatting>
  <conditionalFormatting sqref="O13:O15">
    <cfRule type="expression" dxfId="35" priority="18">
      <formula>O13&gt;$AB13</formula>
    </cfRule>
  </conditionalFormatting>
  <conditionalFormatting sqref="O17">
    <cfRule type="cellIs" dxfId="34" priority="16" operator="lessThan">
      <formula>60</formula>
    </cfRule>
    <cfRule type="cellIs" dxfId="33" priority="17" operator="greaterThan">
      <formula>59.9999</formula>
    </cfRule>
  </conditionalFormatting>
  <conditionalFormatting sqref="Q13:Q15">
    <cfRule type="expression" dxfId="32" priority="15">
      <formula>Q13&gt;$AB13</formula>
    </cfRule>
  </conditionalFormatting>
  <conditionalFormatting sqref="S13:S15">
    <cfRule type="expression" dxfId="31" priority="12">
      <formula>S13&gt;$AB13</formula>
    </cfRule>
  </conditionalFormatting>
  <conditionalFormatting sqref="U13:U15">
    <cfRule type="expression" dxfId="30" priority="9">
      <formula>U13&gt;$AB13</formula>
    </cfRule>
  </conditionalFormatting>
  <conditionalFormatting sqref="U17">
    <cfRule type="cellIs" dxfId="29" priority="7" operator="lessThan">
      <formula>60</formula>
    </cfRule>
    <cfRule type="cellIs" dxfId="28" priority="8" operator="greaterThan">
      <formula>59.9999</formula>
    </cfRule>
  </conditionalFormatting>
  <conditionalFormatting sqref="W13:W15">
    <cfRule type="expression" dxfId="27" priority="6">
      <formula>W13&gt;$AB13</formula>
    </cfRule>
  </conditionalFormatting>
  <conditionalFormatting sqref="W17">
    <cfRule type="cellIs" dxfId="26" priority="4" operator="lessThan">
      <formula>60</formula>
    </cfRule>
    <cfRule type="cellIs" dxfId="25" priority="5" operator="greaterThan">
      <formula>59.9999</formula>
    </cfRule>
  </conditionalFormatting>
  <conditionalFormatting sqref="Y13:Y15">
    <cfRule type="expression" dxfId="24" priority="3">
      <formula>Y13&gt;$AB13</formula>
    </cfRule>
  </conditionalFormatting>
  <pageMargins left="0.7" right="0.7" top="0.75" bottom="0.75" header="0.3" footer="0.3"/>
  <pageSetup paperSize="8" orientation="landscape" r:id="rId1"/>
  <headerFooter>
    <oddHeader>&amp;L&amp;G&amp;C&amp;"Arial,Bold"&amp;11نموذج معايير درجات تقييم التأهيل المسبق</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7"/>
  </sheetPr>
  <dimension ref="A1:AD40"/>
  <sheetViews>
    <sheetView rightToLeft="1" view="pageLayout" zoomScale="70" zoomScaleNormal="75" zoomScalePageLayoutView="70" workbookViewId="0">
      <selection activeCell="C30" sqref="C30"/>
    </sheetView>
  </sheetViews>
  <sheetFormatPr defaultColWidth="9.1796875" defaultRowHeight="13" x14ac:dyDescent="0.3"/>
  <cols>
    <col min="1" max="1" width="37.81640625" style="16" customWidth="1"/>
    <col min="2" max="2" width="41" style="16" customWidth="1"/>
    <col min="3" max="3" width="15.7265625" style="16" customWidth="1"/>
    <col min="4" max="4" width="36" style="16" bestFit="1" customWidth="1"/>
    <col min="5" max="5" width="9.1796875" style="16" bestFit="1" customWidth="1"/>
    <col min="6" max="6" width="34" style="16" bestFit="1" customWidth="1"/>
    <col min="7" max="7" width="9.1796875" style="16" bestFit="1" customWidth="1"/>
    <col min="8" max="8" width="34" style="16" bestFit="1" customWidth="1"/>
    <col min="9" max="9" width="9.1796875" style="16" bestFit="1" customWidth="1"/>
    <col min="10" max="10" width="34" style="16" bestFit="1" customWidth="1"/>
    <col min="11" max="11" width="9.1796875" style="16" bestFit="1" customWidth="1"/>
    <col min="12" max="12" width="34" style="16" bestFit="1" customWidth="1"/>
    <col min="13" max="13" width="9.1796875" style="16" hidden="1" customWidth="1"/>
    <col min="14" max="14" width="34" style="16" hidden="1" customWidth="1"/>
    <col min="15" max="15" width="9.1796875" style="16" hidden="1" customWidth="1"/>
    <col min="16" max="16" width="34" style="16" hidden="1" customWidth="1"/>
    <col min="17" max="17" width="9.1796875" style="16" hidden="1" customWidth="1"/>
    <col min="18" max="18" width="34" style="16" hidden="1" customWidth="1"/>
    <col min="19" max="19" width="9.1796875" style="16" hidden="1" customWidth="1"/>
    <col min="20" max="20" width="34" style="16" hidden="1" customWidth="1"/>
    <col min="21" max="21" width="9.1796875" style="16" hidden="1" customWidth="1"/>
    <col min="22" max="22" width="34" style="16" hidden="1" customWidth="1"/>
    <col min="23" max="23" width="9.1796875" style="16" hidden="1" customWidth="1"/>
    <col min="24" max="24" width="34" style="16" hidden="1" customWidth="1"/>
    <col min="25" max="25" width="9.1796875" style="16" hidden="1" customWidth="1"/>
    <col min="26" max="26" width="34" style="16" hidden="1" customWidth="1"/>
    <col min="27" max="27" width="9.1796875" style="16" customWidth="1"/>
    <col min="28" max="28" width="12.81640625" style="16" bestFit="1" customWidth="1"/>
    <col min="29" max="29" width="15" style="16" customWidth="1"/>
    <col min="30" max="30" width="64.7265625" style="16" customWidth="1"/>
    <col min="31" max="16384" width="9.1796875" style="16"/>
  </cols>
  <sheetData>
    <row r="1" spans="1:30" x14ac:dyDescent="0.3">
      <c r="A1" s="55"/>
      <c r="B1" s="55"/>
      <c r="C1" s="55"/>
      <c r="D1" s="55"/>
      <c r="E1" s="55"/>
      <c r="F1" s="55"/>
      <c r="G1" s="55"/>
      <c r="H1" s="55"/>
    </row>
    <row r="2" spans="1:30" ht="18" x14ac:dyDescent="0.4">
      <c r="A2" s="72" t="s">
        <v>128</v>
      </c>
      <c r="B2" s="286" t="str">
        <f>Contents!B16</f>
        <v>القسم 9</v>
      </c>
      <c r="C2" s="287"/>
      <c r="D2" s="55"/>
      <c r="E2" s="55"/>
      <c r="F2" s="55"/>
      <c r="G2" s="55"/>
      <c r="H2" s="55"/>
      <c r="I2" s="55"/>
      <c r="J2" s="55"/>
      <c r="K2" s="55"/>
      <c r="L2" s="55"/>
      <c r="M2" s="55"/>
      <c r="N2" s="55"/>
      <c r="O2" s="55"/>
      <c r="P2" s="55"/>
      <c r="Q2" s="55"/>
      <c r="R2" s="55"/>
      <c r="S2" s="55"/>
      <c r="T2" s="55"/>
      <c r="U2" s="55"/>
      <c r="V2" s="55"/>
      <c r="W2" s="55"/>
      <c r="X2" s="55"/>
      <c r="Y2" s="55"/>
      <c r="Z2" s="55"/>
    </row>
    <row r="3" spans="1:30" ht="18" x14ac:dyDescent="0.4">
      <c r="A3" s="72" t="s">
        <v>72</v>
      </c>
      <c r="B3" s="286" t="str">
        <f>Contents!C16</f>
        <v>استراتيجية الاستعانة بالموارد</v>
      </c>
      <c r="C3" s="287"/>
      <c r="D3" s="55"/>
      <c r="E3" s="55"/>
      <c r="F3" s="55"/>
      <c r="G3" s="55"/>
      <c r="H3" s="55"/>
      <c r="I3" s="55"/>
      <c r="J3" s="55"/>
      <c r="K3" s="55"/>
      <c r="L3" s="55"/>
      <c r="M3" s="55"/>
      <c r="N3" s="55"/>
      <c r="O3" s="55"/>
      <c r="P3" s="55"/>
      <c r="Q3" s="55"/>
      <c r="R3" s="55"/>
      <c r="S3" s="55"/>
      <c r="T3" s="55"/>
      <c r="U3" s="55"/>
      <c r="V3" s="55"/>
      <c r="W3" s="55"/>
      <c r="X3" s="55"/>
      <c r="Y3" s="55"/>
      <c r="Z3" s="55"/>
    </row>
    <row r="4" spans="1:30" x14ac:dyDescent="0.3">
      <c r="A4" s="55"/>
      <c r="B4" s="55"/>
      <c r="C4" s="55"/>
      <c r="D4" s="55"/>
      <c r="E4" s="55"/>
      <c r="F4" s="55"/>
      <c r="G4" s="55"/>
      <c r="H4" s="55"/>
      <c r="I4" s="55"/>
      <c r="J4" s="55"/>
      <c r="K4" s="55"/>
      <c r="L4" s="55"/>
      <c r="M4" s="55"/>
      <c r="N4" s="55"/>
      <c r="O4" s="55"/>
      <c r="P4" s="55"/>
      <c r="Q4" s="55"/>
      <c r="R4" s="55"/>
      <c r="S4" s="55"/>
      <c r="T4" s="55"/>
      <c r="U4" s="55"/>
      <c r="V4" s="55"/>
      <c r="W4" s="55"/>
      <c r="X4" s="55"/>
      <c r="Y4" s="55"/>
      <c r="Z4" s="55"/>
    </row>
    <row r="5" spans="1:30" s="17" customFormat="1" ht="31.5" customHeight="1" x14ac:dyDescent="0.25">
      <c r="A5" s="83" t="s">
        <v>129</v>
      </c>
      <c r="B5" s="84"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0" s="89" customFormat="1" ht="31" x14ac:dyDescent="0.25">
      <c r="A6" s="97" t="s">
        <v>130</v>
      </c>
      <c r="B6" s="109">
        <f>SCORE!C16</f>
        <v>10</v>
      </c>
      <c r="C6" s="98" t="s">
        <v>139</v>
      </c>
      <c r="D6" s="99" t="s">
        <v>140</v>
      </c>
      <c r="E6" s="98" t="s">
        <v>139</v>
      </c>
      <c r="F6" s="99" t="s">
        <v>140</v>
      </c>
      <c r="G6" s="98" t="s">
        <v>139</v>
      </c>
      <c r="H6" s="99" t="s">
        <v>140</v>
      </c>
      <c r="I6" s="81" t="s">
        <v>139</v>
      </c>
      <c r="J6" s="82" t="s">
        <v>140</v>
      </c>
      <c r="K6" s="81" t="s">
        <v>139</v>
      </c>
      <c r="L6" s="82" t="s">
        <v>140</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265</v>
      </c>
    </row>
    <row r="7" spans="1:30" s="17" customFormat="1" ht="28.5" customHeight="1" x14ac:dyDescent="0.25">
      <c r="A7" s="58" t="s">
        <v>131</v>
      </c>
      <c r="B7" s="59"/>
      <c r="C7" s="60"/>
      <c r="D7" s="61"/>
      <c r="E7" s="62"/>
      <c r="F7" s="61"/>
      <c r="G7" s="62"/>
      <c r="H7" s="61"/>
      <c r="I7" s="62"/>
      <c r="J7" s="61"/>
      <c r="K7" s="60"/>
      <c r="L7" s="61"/>
      <c r="M7" s="62"/>
      <c r="N7" s="61"/>
      <c r="O7" s="143"/>
      <c r="P7" s="143"/>
      <c r="Q7" s="143"/>
      <c r="R7" s="143"/>
      <c r="S7" s="143"/>
      <c r="T7" s="143"/>
      <c r="U7" s="143"/>
      <c r="V7" s="143"/>
      <c r="W7" s="143"/>
      <c r="X7" s="143"/>
      <c r="Y7" s="143"/>
      <c r="Z7" s="143"/>
      <c r="AD7" s="103"/>
    </row>
    <row r="8" spans="1:30" s="17" customFormat="1" ht="93" x14ac:dyDescent="0.25">
      <c r="A8" s="306" t="s">
        <v>263</v>
      </c>
      <c r="B8" s="293"/>
      <c r="C8" s="68">
        <v>5</v>
      </c>
      <c r="D8" s="63"/>
      <c r="E8" s="68">
        <v>5</v>
      </c>
      <c r="F8" s="63"/>
      <c r="G8" s="68">
        <v>5</v>
      </c>
      <c r="H8" s="63"/>
      <c r="I8" s="68">
        <v>5</v>
      </c>
      <c r="J8" s="63"/>
      <c r="K8" s="68">
        <v>5</v>
      </c>
      <c r="L8" s="63"/>
      <c r="M8" s="68">
        <v>5</v>
      </c>
      <c r="N8" s="63"/>
      <c r="O8" s="68">
        <v>5</v>
      </c>
      <c r="P8" s="63"/>
      <c r="Q8" s="68">
        <v>5</v>
      </c>
      <c r="R8" s="63"/>
      <c r="S8" s="68">
        <v>5</v>
      </c>
      <c r="T8" s="63"/>
      <c r="U8" s="68">
        <v>5</v>
      </c>
      <c r="V8" s="63"/>
      <c r="W8" s="68">
        <v>5</v>
      </c>
      <c r="X8" s="63"/>
      <c r="Y8" s="68">
        <v>5</v>
      </c>
      <c r="Z8" s="63"/>
      <c r="AB8" s="68">
        <v>5</v>
      </c>
      <c r="AC8" s="68">
        <v>50</v>
      </c>
      <c r="AD8" s="213" t="s">
        <v>144</v>
      </c>
    </row>
    <row r="9" spans="1:30" s="17" customFormat="1" ht="93" x14ac:dyDescent="0.25">
      <c r="A9" s="306" t="s">
        <v>264</v>
      </c>
      <c r="B9" s="293"/>
      <c r="C9" s="68">
        <v>5</v>
      </c>
      <c r="D9" s="63"/>
      <c r="E9" s="68">
        <v>5</v>
      </c>
      <c r="F9" s="63"/>
      <c r="G9" s="68">
        <v>5</v>
      </c>
      <c r="H9" s="63"/>
      <c r="I9" s="68">
        <v>5</v>
      </c>
      <c r="J9" s="63"/>
      <c r="K9" s="68">
        <v>5</v>
      </c>
      <c r="L9" s="63"/>
      <c r="M9" s="68">
        <v>5</v>
      </c>
      <c r="N9" s="63"/>
      <c r="O9" s="68">
        <v>5</v>
      </c>
      <c r="P9" s="63"/>
      <c r="Q9" s="68">
        <v>5</v>
      </c>
      <c r="R9" s="63"/>
      <c r="S9" s="68">
        <v>5</v>
      </c>
      <c r="T9" s="63"/>
      <c r="U9" s="68">
        <v>5</v>
      </c>
      <c r="V9" s="63"/>
      <c r="W9" s="68">
        <v>5</v>
      </c>
      <c r="X9" s="63"/>
      <c r="Y9" s="68">
        <v>5</v>
      </c>
      <c r="Z9" s="63"/>
      <c r="AB9" s="68">
        <v>5</v>
      </c>
      <c r="AC9" s="68">
        <v>50</v>
      </c>
      <c r="AD9" s="213" t="s">
        <v>144</v>
      </c>
    </row>
    <row r="10" spans="1:30" s="17" customFormat="1" ht="15.5" x14ac:dyDescent="0.25">
      <c r="A10" s="306"/>
      <c r="B10" s="293"/>
      <c r="C10" s="68"/>
      <c r="D10" s="63"/>
      <c r="E10" s="68"/>
      <c r="F10" s="63"/>
      <c r="G10" s="68"/>
      <c r="H10" s="63"/>
      <c r="I10" s="68"/>
      <c r="J10" s="63"/>
      <c r="K10" s="68"/>
      <c r="L10" s="63"/>
      <c r="M10" s="68"/>
      <c r="N10" s="63"/>
      <c r="O10" s="68"/>
      <c r="P10" s="63"/>
      <c r="Q10" s="68"/>
      <c r="R10" s="63"/>
      <c r="S10" s="68"/>
      <c r="T10" s="63"/>
      <c r="U10" s="68"/>
      <c r="V10" s="63"/>
      <c r="W10" s="68"/>
      <c r="X10" s="63"/>
      <c r="Y10" s="68"/>
      <c r="Z10" s="63"/>
      <c r="AB10" s="68"/>
      <c r="AC10" s="68"/>
      <c r="AD10" s="129"/>
    </row>
    <row r="11" spans="1:30" s="17" customFormat="1" ht="15.5" x14ac:dyDescent="0.25">
      <c r="A11" s="306"/>
      <c r="B11" s="293"/>
      <c r="C11" s="68"/>
      <c r="D11" s="63"/>
      <c r="E11" s="68"/>
      <c r="F11" s="63"/>
      <c r="G11" s="68"/>
      <c r="H11" s="63"/>
      <c r="I11" s="68"/>
      <c r="J11" s="63"/>
      <c r="K11" s="68"/>
      <c r="L11" s="63"/>
      <c r="M11" s="68"/>
      <c r="N11" s="63"/>
      <c r="O11" s="68"/>
      <c r="P11" s="63"/>
      <c r="Q11" s="68"/>
      <c r="R11" s="63"/>
      <c r="S11" s="68"/>
      <c r="T11" s="63"/>
      <c r="U11" s="68"/>
      <c r="V11" s="63"/>
      <c r="W11" s="68"/>
      <c r="X11" s="63"/>
      <c r="Y11" s="68"/>
      <c r="Z11" s="63"/>
      <c r="AB11" s="68"/>
      <c r="AC11" s="68"/>
      <c r="AD11" s="129"/>
    </row>
    <row r="12" spans="1:30" s="17" customFormat="1" ht="15.5" x14ac:dyDescent="0.25">
      <c r="A12" s="306"/>
      <c r="B12" s="293"/>
      <c r="C12" s="68"/>
      <c r="D12" s="63"/>
      <c r="E12" s="68"/>
      <c r="F12" s="63"/>
      <c r="G12" s="68"/>
      <c r="H12" s="63"/>
      <c r="I12" s="68"/>
      <c r="J12" s="63"/>
      <c r="K12" s="68"/>
      <c r="L12" s="63"/>
      <c r="M12" s="68"/>
      <c r="N12" s="63"/>
      <c r="O12" s="68"/>
      <c r="P12" s="63"/>
      <c r="Q12" s="68"/>
      <c r="R12" s="63"/>
      <c r="S12" s="68"/>
      <c r="T12" s="63"/>
      <c r="U12" s="68"/>
      <c r="V12" s="63"/>
      <c r="W12" s="68"/>
      <c r="X12" s="63"/>
      <c r="Y12" s="68"/>
      <c r="Z12" s="63"/>
      <c r="AB12" s="68"/>
      <c r="AC12" s="68"/>
      <c r="AD12" s="129"/>
    </row>
    <row r="13" spans="1:30" s="17" customFormat="1" ht="15.5" x14ac:dyDescent="0.25">
      <c r="A13" s="306"/>
      <c r="B13" s="293"/>
      <c r="C13" s="68"/>
      <c r="D13" s="63"/>
      <c r="E13" s="68"/>
      <c r="F13" s="63"/>
      <c r="G13" s="68"/>
      <c r="H13" s="63"/>
      <c r="I13" s="68"/>
      <c r="J13" s="63"/>
      <c r="K13" s="68"/>
      <c r="L13" s="63"/>
      <c r="M13" s="68"/>
      <c r="N13" s="63"/>
      <c r="O13" s="68"/>
      <c r="P13" s="63"/>
      <c r="Q13" s="68"/>
      <c r="R13" s="63"/>
      <c r="S13" s="68"/>
      <c r="T13" s="63"/>
      <c r="U13" s="68"/>
      <c r="V13" s="63"/>
      <c r="W13" s="68"/>
      <c r="X13" s="63"/>
      <c r="Y13" s="68"/>
      <c r="Z13" s="63"/>
      <c r="AB13" s="68"/>
      <c r="AC13" s="68"/>
      <c r="AD13" s="129"/>
    </row>
    <row r="14" spans="1:30" s="17" customFormat="1" ht="15.5" x14ac:dyDescent="0.25">
      <c r="A14" s="308"/>
      <c r="B14" s="297"/>
      <c r="C14" s="68"/>
      <c r="D14" s="63"/>
      <c r="E14" s="68"/>
      <c r="F14" s="63"/>
      <c r="G14" s="68"/>
      <c r="H14" s="63"/>
      <c r="I14" s="68"/>
      <c r="J14" s="63"/>
      <c r="K14" s="68"/>
      <c r="L14" s="63"/>
      <c r="M14" s="68"/>
      <c r="N14" s="63"/>
      <c r="O14" s="68"/>
      <c r="P14" s="63"/>
      <c r="Q14" s="68"/>
      <c r="R14" s="63"/>
      <c r="S14" s="68"/>
      <c r="T14" s="63"/>
      <c r="U14" s="68"/>
      <c r="V14" s="63"/>
      <c r="W14" s="68"/>
      <c r="X14" s="63"/>
      <c r="Y14" s="68"/>
      <c r="Z14" s="63"/>
      <c r="AB14" s="68"/>
      <c r="AC14" s="68"/>
      <c r="AD14" s="129"/>
    </row>
    <row r="15" spans="1:30" s="17" customFormat="1" ht="15.5" x14ac:dyDescent="0.25">
      <c r="A15" s="308"/>
      <c r="B15" s="297"/>
      <c r="C15" s="68"/>
      <c r="D15" s="63"/>
      <c r="E15" s="68"/>
      <c r="F15" s="63"/>
      <c r="G15" s="68"/>
      <c r="H15" s="63"/>
      <c r="I15" s="68"/>
      <c r="J15" s="63"/>
      <c r="K15" s="68"/>
      <c r="L15" s="63"/>
      <c r="M15" s="68"/>
      <c r="N15" s="63"/>
      <c r="O15" s="68"/>
      <c r="P15" s="63"/>
      <c r="Q15" s="68"/>
      <c r="R15" s="63"/>
      <c r="S15" s="68"/>
      <c r="T15" s="63"/>
      <c r="U15" s="68"/>
      <c r="V15" s="63"/>
      <c r="W15" s="68"/>
      <c r="X15" s="63"/>
      <c r="Y15" s="68"/>
      <c r="Z15" s="63"/>
      <c r="AB15" s="68"/>
      <c r="AC15" s="68"/>
      <c r="AD15" s="129"/>
    </row>
    <row r="16" spans="1:30" s="94" customFormat="1" ht="29.25" customHeight="1" x14ac:dyDescent="0.25">
      <c r="A16" s="104" t="s">
        <v>135</v>
      </c>
      <c r="B16" s="105"/>
      <c r="C16" s="92">
        <f>SUMPRODUCT(C8:C15,$AC8:$AC15)</f>
        <v>500</v>
      </c>
      <c r="D16" s="93"/>
      <c r="E16" s="92">
        <f>SUMPRODUCT(E8:E15,$AC8:$AC15)</f>
        <v>500</v>
      </c>
      <c r="F16" s="93"/>
      <c r="G16" s="92">
        <f>SUMPRODUCT(G8:G15,$AC8:$AC15)</f>
        <v>500</v>
      </c>
      <c r="H16" s="93"/>
      <c r="I16" s="92">
        <f>SUMPRODUCT(I8:I15,$AC8:$AC15)</f>
        <v>500</v>
      </c>
      <c r="J16" s="93"/>
      <c r="K16" s="92">
        <f>SUMPRODUCT(K8:K15,$AC8:$AC15)</f>
        <v>500</v>
      </c>
      <c r="L16" s="93"/>
      <c r="M16" s="92">
        <f>SUMPRODUCT(M8:M15,$AC8:$AC15)</f>
        <v>500</v>
      </c>
      <c r="N16" s="93"/>
      <c r="O16" s="92">
        <f>SUMPRODUCT(O8:O15,$AC8:$AC15)</f>
        <v>500</v>
      </c>
      <c r="P16" s="93"/>
      <c r="Q16" s="92">
        <f>SUMPRODUCT(Q8:Q15,$AC8:$AC15)</f>
        <v>500</v>
      </c>
      <c r="R16" s="93"/>
      <c r="S16" s="92">
        <f>SUMPRODUCT(S8:S15,$AC8:$AC15)</f>
        <v>500</v>
      </c>
      <c r="T16" s="93"/>
      <c r="U16" s="92">
        <f>SUMPRODUCT(U8:U15,$AC8:$AC15)</f>
        <v>500</v>
      </c>
      <c r="V16" s="93"/>
      <c r="W16" s="92">
        <f>SUMPRODUCT(W8:W15,$AC8:$AC15)</f>
        <v>500</v>
      </c>
      <c r="X16" s="93"/>
      <c r="Y16" s="92">
        <f>SUMPRODUCT(Y8:Y15,$AC8:$AC15)</f>
        <v>500</v>
      </c>
      <c r="Z16" s="93"/>
      <c r="AB16" s="70">
        <f>SUMPRODUCT(AB8:AB15,$AC8:$AC15)</f>
        <v>500</v>
      </c>
      <c r="AC16" s="70">
        <f>SUM(AC8:AC15)</f>
        <v>100</v>
      </c>
      <c r="AD16" s="134"/>
    </row>
    <row r="17" spans="1:30" s="94" customFormat="1" ht="29.25" customHeight="1" x14ac:dyDescent="0.25">
      <c r="A17" s="303" t="s">
        <v>136</v>
      </c>
      <c r="B17" s="299"/>
      <c r="C17" s="115">
        <f>C16/$AB$16*100</f>
        <v>100</v>
      </c>
      <c r="D17" s="95"/>
      <c r="E17" s="115">
        <f>E16/$AB$16*100</f>
        <v>100</v>
      </c>
      <c r="F17" s="95"/>
      <c r="G17" s="115">
        <f>G16/$AB$16*100</f>
        <v>100</v>
      </c>
      <c r="H17" s="95"/>
      <c r="I17" s="115">
        <f>I16/$AB$16*100</f>
        <v>100</v>
      </c>
      <c r="J17" s="95"/>
      <c r="K17" s="115">
        <f>K16/$AB$16*100</f>
        <v>100</v>
      </c>
      <c r="L17" s="95"/>
      <c r="M17" s="115">
        <f>M16/$AB$16*100</f>
        <v>100</v>
      </c>
      <c r="N17" s="95"/>
      <c r="O17" s="115">
        <f>O16/$AB$16*100</f>
        <v>100</v>
      </c>
      <c r="P17" s="95"/>
      <c r="Q17" s="115">
        <f>Q16/$AB$16*100</f>
        <v>100</v>
      </c>
      <c r="R17" s="95"/>
      <c r="S17" s="115">
        <f>S16/$AB$16*100</f>
        <v>100</v>
      </c>
      <c r="T17" s="95"/>
      <c r="U17" s="115">
        <f>U16/$AB$16*100</f>
        <v>100</v>
      </c>
      <c r="V17" s="95"/>
      <c r="W17" s="115">
        <f>W16/$AB$16*100</f>
        <v>100</v>
      </c>
      <c r="X17" s="95"/>
      <c r="Y17" s="115">
        <f>Y16/$AB$16*100</f>
        <v>100</v>
      </c>
      <c r="Z17" s="95"/>
      <c r="AB17" s="17"/>
      <c r="AC17" s="17"/>
      <c r="AD17" s="17"/>
    </row>
    <row r="18" spans="1:30" s="94" customFormat="1" ht="29.25" customHeight="1" x14ac:dyDescent="0.25">
      <c r="A18" s="304" t="s">
        <v>137</v>
      </c>
      <c r="B18" s="305"/>
      <c r="C18" s="116">
        <f>C17*$B$6/100</f>
        <v>10</v>
      </c>
      <c r="D18" s="96"/>
      <c r="E18" s="116">
        <f>E17*$B$6/100</f>
        <v>10</v>
      </c>
      <c r="F18" s="96"/>
      <c r="G18" s="116">
        <f>G17*$B$6/100</f>
        <v>10</v>
      </c>
      <c r="H18" s="96"/>
      <c r="I18" s="116">
        <f>I17*$B$6/100</f>
        <v>10</v>
      </c>
      <c r="J18" s="96"/>
      <c r="K18" s="116">
        <f>K17*$B$6/100</f>
        <v>10</v>
      </c>
      <c r="L18" s="96"/>
      <c r="M18" s="116">
        <f>M17*$B$6/100</f>
        <v>10</v>
      </c>
      <c r="N18" s="96"/>
      <c r="O18" s="116">
        <f>O17*$B$6/100</f>
        <v>10</v>
      </c>
      <c r="P18" s="96"/>
      <c r="Q18" s="116">
        <f>Q17*$B$6/100</f>
        <v>10</v>
      </c>
      <c r="R18" s="96"/>
      <c r="S18" s="116">
        <f>S17*$B$6/100</f>
        <v>10</v>
      </c>
      <c r="T18" s="96"/>
      <c r="U18" s="116">
        <f>U17*$B$6/100</f>
        <v>10</v>
      </c>
      <c r="V18" s="96"/>
      <c r="W18" s="116">
        <f>W17*$B$6/100</f>
        <v>10</v>
      </c>
      <c r="X18" s="96"/>
      <c r="Y18" s="116">
        <f>Y17*$B$6/100</f>
        <v>10</v>
      </c>
      <c r="Z18" s="96"/>
      <c r="AB18" s="17"/>
      <c r="AC18" s="17"/>
      <c r="AD18" s="17"/>
    </row>
    <row r="40" spans="5:5" x14ac:dyDescent="0.3">
      <c r="E40" s="170"/>
    </row>
  </sheetData>
  <mergeCells count="24">
    <mergeCell ref="Y5:Z5"/>
    <mergeCell ref="O5:P5"/>
    <mergeCell ref="Q5:R5"/>
    <mergeCell ref="S5:T5"/>
    <mergeCell ref="U5:V5"/>
    <mergeCell ref="W5:X5"/>
    <mergeCell ref="B2:C2"/>
    <mergeCell ref="B3:C3"/>
    <mergeCell ref="C5:D5"/>
    <mergeCell ref="E5:F5"/>
    <mergeCell ref="I5:J5"/>
    <mergeCell ref="A17:B17"/>
    <mergeCell ref="A18:B18"/>
    <mergeCell ref="G5:H5"/>
    <mergeCell ref="A8:B8"/>
    <mergeCell ref="K5:L5"/>
    <mergeCell ref="A13:B13"/>
    <mergeCell ref="A14:B14"/>
    <mergeCell ref="A15:B15"/>
    <mergeCell ref="M5:N5"/>
    <mergeCell ref="A9:B9"/>
    <mergeCell ref="A10:B10"/>
    <mergeCell ref="A11:B11"/>
    <mergeCell ref="A12:B12"/>
  </mergeCells>
  <conditionalFormatting sqref="C10:C15">
    <cfRule type="expression" dxfId="23" priority="23">
      <formula>C10&gt;$AB10</formula>
    </cfRule>
  </conditionalFormatting>
  <conditionalFormatting sqref="G10:G15">
    <cfRule type="expression" dxfId="22" priority="10">
      <formula>G10&gt;$AB10</formula>
    </cfRule>
  </conditionalFormatting>
  <conditionalFormatting sqref="I10:I15">
    <cfRule type="expression" dxfId="21" priority="9">
      <formula>I10&gt;$AB10</formula>
    </cfRule>
  </conditionalFormatting>
  <conditionalFormatting sqref="K10:K15">
    <cfRule type="expression" dxfId="20" priority="8">
      <formula>K10&gt;$AB10</formula>
    </cfRule>
  </conditionalFormatting>
  <conditionalFormatting sqref="M10:M15">
    <cfRule type="expression" dxfId="19" priority="7">
      <formula>M10&gt;$AB10</formula>
    </cfRule>
  </conditionalFormatting>
  <conditionalFormatting sqref="O10:O15">
    <cfRule type="expression" dxfId="18" priority="6">
      <formula>O10&gt;$AB10</formula>
    </cfRule>
  </conditionalFormatting>
  <conditionalFormatting sqref="E10:E15">
    <cfRule type="expression" dxfId="17" priority="11">
      <formula>E10&gt;$AB10</formula>
    </cfRule>
  </conditionalFormatting>
  <conditionalFormatting sqref="Y10:Y15">
    <cfRule type="expression" dxfId="16" priority="1">
      <formula>Y10&gt;$AB10</formula>
    </cfRule>
  </conditionalFormatting>
  <conditionalFormatting sqref="Q10:Q15">
    <cfRule type="expression" dxfId="15" priority="5">
      <formula>Q10&gt;$AB10</formula>
    </cfRule>
  </conditionalFormatting>
  <conditionalFormatting sqref="S10:S15">
    <cfRule type="expression" dxfId="14" priority="4">
      <formula>S10&gt;$AB10</formula>
    </cfRule>
  </conditionalFormatting>
  <conditionalFormatting sqref="U10:U15">
    <cfRule type="expression" dxfId="13" priority="3">
      <formula>U10&gt;$AB10</formula>
    </cfRule>
  </conditionalFormatting>
  <conditionalFormatting sqref="W10:W15">
    <cfRule type="expression" dxfId="12" priority="2">
      <formula>W10&gt;$AB10</formula>
    </cfRule>
  </conditionalFormatting>
  <pageMargins left="0.7" right="0.7" top="0.75" bottom="0.75" header="0.3" footer="0.3"/>
  <pageSetup paperSize="8" orientation="landscape" r:id="rId1"/>
  <headerFooter>
    <oddHeader>&amp;L&amp;G&amp;C&amp;"Arial,Bold"&amp;11نموذج معايير درجات تقييم التأهيل المسبق</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7"/>
  </sheetPr>
  <dimension ref="A2:AD40"/>
  <sheetViews>
    <sheetView rightToLeft="1" view="pageLayout" zoomScale="85" zoomScaleNormal="75" zoomScalePageLayoutView="85" workbookViewId="0">
      <selection activeCell="D14" sqref="D14"/>
    </sheetView>
  </sheetViews>
  <sheetFormatPr defaultColWidth="9.1796875" defaultRowHeight="13" x14ac:dyDescent="0.3"/>
  <cols>
    <col min="1" max="1" width="27.26953125" style="16" customWidth="1"/>
    <col min="2" max="2" width="39.1796875" style="16" customWidth="1"/>
    <col min="3" max="3" width="15.7265625" style="16" customWidth="1"/>
    <col min="4" max="4" width="23.54296875" style="16" customWidth="1"/>
    <col min="5" max="5" width="9.1796875" style="16" bestFit="1" customWidth="1"/>
    <col min="6" max="6" width="24.54296875" style="16" customWidth="1"/>
    <col min="7" max="7" width="9.1796875" style="16" bestFit="1" customWidth="1"/>
    <col min="8" max="8" width="21.81640625" style="16" customWidth="1"/>
    <col min="9" max="9" width="9.1796875" style="16" bestFit="1" customWidth="1"/>
    <col min="10" max="10" width="22.54296875" style="16" customWidth="1"/>
    <col min="11" max="11" width="9.1796875" style="16" bestFit="1" customWidth="1"/>
    <col min="12" max="12" width="23" style="16" customWidth="1"/>
    <col min="13" max="13" width="9.1796875" style="16" hidden="1" customWidth="1"/>
    <col min="14" max="14" width="34" style="16" hidden="1" customWidth="1"/>
    <col min="15" max="15" width="9.1796875" style="16" hidden="1" customWidth="1"/>
    <col min="16" max="16" width="34" style="16" hidden="1" customWidth="1"/>
    <col min="17" max="17" width="9.1796875" style="16" hidden="1" customWidth="1"/>
    <col min="18" max="18" width="34" style="16" hidden="1" customWidth="1"/>
    <col min="19" max="19" width="9.1796875" style="16" hidden="1" customWidth="1"/>
    <col min="20" max="20" width="34" style="16" hidden="1" customWidth="1"/>
    <col min="21" max="21" width="9.1796875" style="16" hidden="1" customWidth="1"/>
    <col min="22" max="22" width="34" style="16" hidden="1" customWidth="1"/>
    <col min="23" max="23" width="9.1796875" style="16" hidden="1" customWidth="1"/>
    <col min="24" max="24" width="34" style="16" hidden="1" customWidth="1"/>
    <col min="25" max="25" width="9.1796875" style="16" hidden="1" customWidth="1"/>
    <col min="26" max="26" width="34" style="16" hidden="1" customWidth="1"/>
    <col min="27" max="27" width="8.1796875" style="16" customWidth="1"/>
    <col min="28" max="28" width="16.1796875" style="16" customWidth="1"/>
    <col min="29" max="29" width="13.26953125" style="16" customWidth="1"/>
    <col min="30" max="30" width="68" style="16" customWidth="1"/>
    <col min="31" max="16383" width="9.1796875" style="16"/>
    <col min="16384" max="16384" width="26" style="16" customWidth="1"/>
  </cols>
  <sheetData>
    <row r="2" spans="1:30" ht="18" x14ac:dyDescent="0.4">
      <c r="A2" s="67" t="s">
        <v>128</v>
      </c>
      <c r="B2" s="286" t="str">
        <f>Contents!B17</f>
        <v>القسم 10</v>
      </c>
      <c r="C2" s="287"/>
      <c r="D2" s="55"/>
      <c r="E2" s="55"/>
      <c r="F2" s="55"/>
      <c r="G2" s="55"/>
      <c r="H2" s="55"/>
      <c r="I2" s="55"/>
      <c r="J2" s="55"/>
      <c r="K2" s="55"/>
      <c r="L2" s="55"/>
      <c r="M2" s="55"/>
      <c r="N2" s="55"/>
      <c r="O2" s="55"/>
      <c r="P2" s="55"/>
      <c r="Q2" s="55"/>
      <c r="R2" s="55"/>
      <c r="S2" s="55"/>
      <c r="T2" s="55"/>
      <c r="U2" s="55"/>
      <c r="V2" s="55"/>
      <c r="W2" s="55"/>
      <c r="X2" s="55"/>
      <c r="Y2" s="55"/>
      <c r="Z2" s="55"/>
    </row>
    <row r="3" spans="1:30" ht="39.75" customHeight="1" x14ac:dyDescent="0.4">
      <c r="A3" s="67" t="s">
        <v>72</v>
      </c>
      <c r="B3" s="317" t="str">
        <f>Contents!C17</f>
        <v>الأتمتة والقدرة على إدارة البيانات والخبرة</v>
      </c>
      <c r="C3" s="318"/>
      <c r="D3" s="55"/>
      <c r="E3" s="55"/>
      <c r="F3" s="55"/>
      <c r="G3" s="55"/>
      <c r="H3" s="55"/>
      <c r="I3" s="55"/>
      <c r="J3" s="55"/>
      <c r="K3" s="55"/>
      <c r="L3" s="55"/>
      <c r="M3" s="55"/>
      <c r="N3" s="55"/>
      <c r="O3" s="55"/>
      <c r="P3" s="55"/>
      <c r="Q3" s="55"/>
      <c r="R3" s="55"/>
      <c r="S3" s="55"/>
      <c r="T3" s="55"/>
      <c r="U3" s="55"/>
      <c r="V3" s="55"/>
      <c r="W3" s="55"/>
      <c r="X3" s="55"/>
      <c r="Y3" s="55"/>
      <c r="Z3" s="55"/>
    </row>
    <row r="4" spans="1:30" x14ac:dyDescent="0.3">
      <c r="A4" s="55"/>
      <c r="B4" s="55"/>
      <c r="C4" s="55"/>
      <c r="D4" s="55"/>
      <c r="E4" s="55"/>
      <c r="F4" s="55"/>
      <c r="G4" s="55"/>
      <c r="H4" s="55"/>
      <c r="I4" s="55"/>
      <c r="J4" s="55"/>
      <c r="K4" s="55"/>
      <c r="L4" s="55"/>
      <c r="M4" s="55"/>
      <c r="N4" s="55"/>
      <c r="O4" s="55"/>
      <c r="P4" s="55"/>
      <c r="Q4" s="55"/>
      <c r="R4" s="55"/>
      <c r="S4" s="55"/>
      <c r="T4" s="55"/>
      <c r="U4" s="55"/>
      <c r="V4" s="55"/>
      <c r="W4" s="55"/>
      <c r="X4" s="55"/>
      <c r="Y4" s="55"/>
      <c r="Z4" s="55"/>
    </row>
    <row r="5" spans="1:30" s="17" customFormat="1" ht="31.5" customHeight="1" x14ac:dyDescent="0.25">
      <c r="A5" s="83" t="s">
        <v>129</v>
      </c>
      <c r="B5" s="84"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0" s="17" customFormat="1" ht="31" x14ac:dyDescent="0.25">
      <c r="A6" s="80" t="s">
        <v>130</v>
      </c>
      <c r="B6" s="108">
        <f>SCORE!C17</f>
        <v>10</v>
      </c>
      <c r="C6" s="81" t="s">
        <v>139</v>
      </c>
      <c r="D6" s="82" t="s">
        <v>140</v>
      </c>
      <c r="E6" s="81" t="s">
        <v>139</v>
      </c>
      <c r="F6" s="82" t="s">
        <v>140</v>
      </c>
      <c r="G6" s="81" t="s">
        <v>139</v>
      </c>
      <c r="H6" s="82" t="s">
        <v>140</v>
      </c>
      <c r="I6" s="81" t="s">
        <v>139</v>
      </c>
      <c r="J6" s="82" t="s">
        <v>140</v>
      </c>
      <c r="K6" s="81" t="s">
        <v>139</v>
      </c>
      <c r="L6" s="82" t="s">
        <v>140</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143</v>
      </c>
    </row>
    <row r="7" spans="1:30" s="17" customFormat="1" ht="28.5" customHeight="1" x14ac:dyDescent="0.25">
      <c r="A7" s="58" t="s">
        <v>131</v>
      </c>
      <c r="B7" s="59"/>
      <c r="C7" s="60"/>
      <c r="D7" s="61"/>
      <c r="E7" s="62"/>
      <c r="F7" s="61"/>
      <c r="G7" s="62"/>
      <c r="H7" s="61"/>
      <c r="I7" s="62"/>
      <c r="J7" s="61"/>
      <c r="K7" s="60"/>
      <c r="L7" s="61"/>
      <c r="M7" s="62"/>
      <c r="N7" s="61"/>
      <c r="O7" s="143"/>
      <c r="P7" s="143"/>
      <c r="Q7" s="143"/>
      <c r="R7" s="143"/>
      <c r="S7" s="143"/>
      <c r="T7" s="143"/>
      <c r="U7" s="143"/>
      <c r="V7" s="143"/>
      <c r="W7" s="143"/>
      <c r="X7" s="143"/>
      <c r="Y7" s="143"/>
      <c r="Z7" s="143"/>
      <c r="AC7" s="60"/>
    </row>
    <row r="8" spans="1:30" s="17" customFormat="1" ht="99.75" customHeight="1" x14ac:dyDescent="0.25">
      <c r="A8" s="306" t="s">
        <v>266</v>
      </c>
      <c r="B8" s="293"/>
      <c r="C8" s="68">
        <v>5</v>
      </c>
      <c r="D8" s="63"/>
      <c r="E8" s="68">
        <v>5</v>
      </c>
      <c r="F8" s="63"/>
      <c r="G8" s="68">
        <v>5</v>
      </c>
      <c r="H8" s="63"/>
      <c r="I8" s="68">
        <v>5</v>
      </c>
      <c r="J8" s="63"/>
      <c r="K8" s="68">
        <v>5</v>
      </c>
      <c r="L8" s="63"/>
      <c r="M8" s="68">
        <v>5</v>
      </c>
      <c r="N8" s="63"/>
      <c r="O8" s="68">
        <v>5</v>
      </c>
      <c r="P8" s="63"/>
      <c r="Q8" s="68">
        <v>5</v>
      </c>
      <c r="R8" s="63"/>
      <c r="S8" s="68">
        <v>5</v>
      </c>
      <c r="T8" s="63"/>
      <c r="U8" s="68">
        <v>5</v>
      </c>
      <c r="V8" s="63"/>
      <c r="W8" s="68">
        <v>5</v>
      </c>
      <c r="X8" s="63"/>
      <c r="Y8" s="68">
        <v>5</v>
      </c>
      <c r="Z8" s="63"/>
      <c r="AB8" s="68">
        <v>5</v>
      </c>
      <c r="AC8" s="68">
        <v>10</v>
      </c>
      <c r="AD8" s="213" t="s">
        <v>144</v>
      </c>
    </row>
    <row r="9" spans="1:30" s="17" customFormat="1" ht="94.5" customHeight="1" x14ac:dyDescent="0.25">
      <c r="A9" s="306" t="s">
        <v>267</v>
      </c>
      <c r="B9" s="293"/>
      <c r="C9" s="68">
        <v>5</v>
      </c>
      <c r="D9" s="63"/>
      <c r="E9" s="68">
        <v>5</v>
      </c>
      <c r="F9" s="63"/>
      <c r="G9" s="68">
        <v>5</v>
      </c>
      <c r="H9" s="63"/>
      <c r="I9" s="68">
        <v>5</v>
      </c>
      <c r="J9" s="63"/>
      <c r="K9" s="68">
        <v>5</v>
      </c>
      <c r="L9" s="63"/>
      <c r="M9" s="68">
        <v>5</v>
      </c>
      <c r="N9" s="63"/>
      <c r="O9" s="68">
        <v>5</v>
      </c>
      <c r="P9" s="63"/>
      <c r="Q9" s="68">
        <v>5</v>
      </c>
      <c r="R9" s="63"/>
      <c r="S9" s="68">
        <v>5</v>
      </c>
      <c r="T9" s="63"/>
      <c r="U9" s="68">
        <v>5</v>
      </c>
      <c r="V9" s="63"/>
      <c r="W9" s="68">
        <v>5</v>
      </c>
      <c r="X9" s="63"/>
      <c r="Y9" s="68">
        <v>5</v>
      </c>
      <c r="Z9" s="63"/>
      <c r="AB9" s="68">
        <v>5</v>
      </c>
      <c r="AC9" s="68">
        <v>10</v>
      </c>
      <c r="AD9" s="213" t="s">
        <v>144</v>
      </c>
    </row>
    <row r="10" spans="1:30" s="17" customFormat="1" ht="72.75" customHeight="1" x14ac:dyDescent="0.25">
      <c r="A10" s="306" t="s">
        <v>268</v>
      </c>
      <c r="B10" s="293"/>
      <c r="C10" s="68">
        <v>5</v>
      </c>
      <c r="D10" s="63"/>
      <c r="E10" s="68">
        <v>5</v>
      </c>
      <c r="F10" s="63"/>
      <c r="G10" s="68">
        <v>5</v>
      </c>
      <c r="H10" s="63"/>
      <c r="I10" s="68">
        <v>5</v>
      </c>
      <c r="J10" s="63"/>
      <c r="K10" s="68">
        <v>5</v>
      </c>
      <c r="L10" s="63"/>
      <c r="M10" s="68">
        <v>5</v>
      </c>
      <c r="N10" s="63"/>
      <c r="O10" s="68">
        <v>5</v>
      </c>
      <c r="P10" s="63"/>
      <c r="Q10" s="68">
        <v>5</v>
      </c>
      <c r="R10" s="63"/>
      <c r="S10" s="68">
        <v>5</v>
      </c>
      <c r="T10" s="63"/>
      <c r="U10" s="68">
        <v>5</v>
      </c>
      <c r="V10" s="63"/>
      <c r="W10" s="68">
        <v>5</v>
      </c>
      <c r="X10" s="63"/>
      <c r="Y10" s="68">
        <v>5</v>
      </c>
      <c r="Z10" s="63"/>
      <c r="AB10" s="68">
        <v>5</v>
      </c>
      <c r="AC10" s="68">
        <v>10</v>
      </c>
      <c r="AD10" s="213" t="s">
        <v>144</v>
      </c>
    </row>
    <row r="11" spans="1:30" s="17" customFormat="1" ht="39" customHeight="1" x14ac:dyDescent="0.25">
      <c r="A11" s="306" t="s">
        <v>269</v>
      </c>
      <c r="B11" s="293"/>
      <c r="C11" s="68">
        <v>5</v>
      </c>
      <c r="D11" s="63"/>
      <c r="E11" s="68">
        <v>5</v>
      </c>
      <c r="F11" s="63"/>
      <c r="G11" s="68">
        <v>5</v>
      </c>
      <c r="H11" s="63"/>
      <c r="I11" s="68">
        <v>5</v>
      </c>
      <c r="J11" s="63"/>
      <c r="K11" s="68">
        <v>5</v>
      </c>
      <c r="L11" s="63"/>
      <c r="M11" s="68">
        <v>5</v>
      </c>
      <c r="N11" s="63"/>
      <c r="O11" s="68">
        <v>5</v>
      </c>
      <c r="P11" s="63"/>
      <c r="Q11" s="68">
        <v>5</v>
      </c>
      <c r="R11" s="63"/>
      <c r="S11" s="68">
        <v>5</v>
      </c>
      <c r="T11" s="63"/>
      <c r="U11" s="68">
        <v>5</v>
      </c>
      <c r="V11" s="63"/>
      <c r="W11" s="68">
        <v>5</v>
      </c>
      <c r="X11" s="63"/>
      <c r="Y11" s="68">
        <v>5</v>
      </c>
      <c r="Z11" s="63"/>
      <c r="AB11" s="68">
        <v>5</v>
      </c>
      <c r="AC11" s="68">
        <v>10</v>
      </c>
      <c r="AD11" s="213" t="s">
        <v>144</v>
      </c>
    </row>
    <row r="12" spans="1:30" s="17" customFormat="1" ht="90.75" customHeight="1" x14ac:dyDescent="0.25">
      <c r="A12" s="306" t="s">
        <v>270</v>
      </c>
      <c r="B12" s="293"/>
      <c r="C12" s="68">
        <v>5</v>
      </c>
      <c r="D12" s="63"/>
      <c r="E12" s="68">
        <v>5</v>
      </c>
      <c r="F12" s="63"/>
      <c r="G12" s="68">
        <v>5</v>
      </c>
      <c r="H12" s="63"/>
      <c r="I12" s="68">
        <v>5</v>
      </c>
      <c r="J12" s="63"/>
      <c r="K12" s="68">
        <v>5</v>
      </c>
      <c r="L12" s="63"/>
      <c r="M12" s="68">
        <v>5</v>
      </c>
      <c r="N12" s="63"/>
      <c r="O12" s="68">
        <v>5</v>
      </c>
      <c r="P12" s="63"/>
      <c r="Q12" s="68">
        <v>5</v>
      </c>
      <c r="R12" s="63"/>
      <c r="S12" s="68">
        <v>5</v>
      </c>
      <c r="T12" s="63"/>
      <c r="U12" s="68">
        <v>5</v>
      </c>
      <c r="V12" s="63"/>
      <c r="W12" s="68">
        <v>5</v>
      </c>
      <c r="X12" s="63"/>
      <c r="Y12" s="68">
        <v>5</v>
      </c>
      <c r="Z12" s="63"/>
      <c r="AB12" s="68">
        <v>5</v>
      </c>
      <c r="AC12" s="68">
        <v>10</v>
      </c>
      <c r="AD12" s="213" t="s">
        <v>144</v>
      </c>
    </row>
    <row r="13" spans="1:30" s="17" customFormat="1" ht="79.5" customHeight="1" x14ac:dyDescent="0.25">
      <c r="A13" s="306" t="s">
        <v>271</v>
      </c>
      <c r="B13" s="293"/>
      <c r="C13" s="68">
        <v>5</v>
      </c>
      <c r="D13" s="63"/>
      <c r="E13" s="68">
        <v>5</v>
      </c>
      <c r="F13" s="63"/>
      <c r="G13" s="68">
        <v>5</v>
      </c>
      <c r="H13" s="63"/>
      <c r="I13" s="68">
        <v>5</v>
      </c>
      <c r="J13" s="63"/>
      <c r="K13" s="68">
        <v>5</v>
      </c>
      <c r="L13" s="63"/>
      <c r="M13" s="68">
        <v>5</v>
      </c>
      <c r="N13" s="63"/>
      <c r="O13" s="68">
        <v>5</v>
      </c>
      <c r="P13" s="63"/>
      <c r="Q13" s="68">
        <v>5</v>
      </c>
      <c r="R13" s="63"/>
      <c r="S13" s="68">
        <v>5</v>
      </c>
      <c r="T13" s="63"/>
      <c r="U13" s="68">
        <v>5</v>
      </c>
      <c r="V13" s="63"/>
      <c r="W13" s="68">
        <v>5</v>
      </c>
      <c r="X13" s="63"/>
      <c r="Y13" s="68">
        <v>5</v>
      </c>
      <c r="Z13" s="63"/>
      <c r="AB13" s="68">
        <v>5</v>
      </c>
      <c r="AC13" s="68">
        <v>10</v>
      </c>
      <c r="AD13" s="213" t="s">
        <v>144</v>
      </c>
    </row>
    <row r="14" spans="1:30" s="17" customFormat="1" ht="67.5" customHeight="1" x14ac:dyDescent="0.25">
      <c r="A14" s="306" t="s">
        <v>272</v>
      </c>
      <c r="B14" s="293"/>
      <c r="C14" s="68">
        <v>5</v>
      </c>
      <c r="D14" s="63"/>
      <c r="E14" s="68">
        <v>5</v>
      </c>
      <c r="F14" s="63"/>
      <c r="G14" s="68">
        <v>5</v>
      </c>
      <c r="H14" s="63"/>
      <c r="I14" s="68">
        <v>5</v>
      </c>
      <c r="J14" s="63"/>
      <c r="K14" s="68">
        <v>5</v>
      </c>
      <c r="L14" s="63"/>
      <c r="M14" s="68">
        <v>5</v>
      </c>
      <c r="N14" s="63"/>
      <c r="O14" s="68">
        <v>5</v>
      </c>
      <c r="P14" s="63"/>
      <c r="Q14" s="68">
        <v>5</v>
      </c>
      <c r="R14" s="63"/>
      <c r="S14" s="68">
        <v>5</v>
      </c>
      <c r="T14" s="63"/>
      <c r="U14" s="68">
        <v>5</v>
      </c>
      <c r="V14" s="63"/>
      <c r="W14" s="68">
        <v>5</v>
      </c>
      <c r="X14" s="63"/>
      <c r="Y14" s="68">
        <v>5</v>
      </c>
      <c r="Z14" s="63"/>
      <c r="AB14" s="68">
        <v>5</v>
      </c>
      <c r="AC14" s="68">
        <v>10</v>
      </c>
      <c r="AD14" s="213" t="s">
        <v>144</v>
      </c>
    </row>
    <row r="15" spans="1:30" s="17" customFormat="1" ht="126" customHeight="1" x14ac:dyDescent="0.25">
      <c r="A15" s="306" t="s">
        <v>273</v>
      </c>
      <c r="B15" s="293"/>
      <c r="C15" s="68">
        <v>5</v>
      </c>
      <c r="D15" s="63"/>
      <c r="E15" s="68">
        <v>5</v>
      </c>
      <c r="F15" s="63"/>
      <c r="G15" s="68">
        <v>5</v>
      </c>
      <c r="H15" s="63"/>
      <c r="I15" s="68">
        <v>5</v>
      </c>
      <c r="J15" s="63"/>
      <c r="K15" s="68">
        <v>5</v>
      </c>
      <c r="L15" s="63"/>
      <c r="M15" s="68">
        <v>5</v>
      </c>
      <c r="N15" s="63"/>
      <c r="O15" s="68">
        <v>5</v>
      </c>
      <c r="P15" s="63"/>
      <c r="Q15" s="68">
        <v>5</v>
      </c>
      <c r="R15" s="63"/>
      <c r="S15" s="68">
        <v>5</v>
      </c>
      <c r="T15" s="63"/>
      <c r="U15" s="68">
        <v>5</v>
      </c>
      <c r="V15" s="63"/>
      <c r="W15" s="68">
        <v>5</v>
      </c>
      <c r="X15" s="63"/>
      <c r="Y15" s="68">
        <v>5</v>
      </c>
      <c r="Z15" s="63"/>
      <c r="AB15" s="68">
        <v>5</v>
      </c>
      <c r="AC15" s="68">
        <v>30</v>
      </c>
      <c r="AD15" s="213" t="s">
        <v>144</v>
      </c>
    </row>
    <row r="16" spans="1:30" s="17" customFormat="1" ht="29.25" customHeight="1" x14ac:dyDescent="0.25">
      <c r="A16" s="307" t="s">
        <v>135</v>
      </c>
      <c r="B16" s="295"/>
      <c r="C16" s="70">
        <f>SUMPRODUCT(C8:C15,$AC8:$AC15)</f>
        <v>500</v>
      </c>
      <c r="D16" s="71"/>
      <c r="E16" s="70">
        <f>SUMPRODUCT(E8:E15,$AC8:$AC15)</f>
        <v>500</v>
      </c>
      <c r="F16" s="71"/>
      <c r="G16" s="70">
        <f>SUMPRODUCT(G8:G15,$AC8:$AC15)</f>
        <v>500</v>
      </c>
      <c r="H16" s="71"/>
      <c r="I16" s="70">
        <f>SUMPRODUCT(I8:I15,$AC8:$AC15)</f>
        <v>500</v>
      </c>
      <c r="J16" s="71"/>
      <c r="K16" s="70">
        <f>SUMPRODUCT(K8:K15,$AC8:$AC15)</f>
        <v>500</v>
      </c>
      <c r="L16" s="71"/>
      <c r="M16" s="70">
        <f>SUMPRODUCT(M8:M15,$AC8:$AC15)</f>
        <v>500</v>
      </c>
      <c r="N16" s="71"/>
      <c r="O16" s="70">
        <f>SUMPRODUCT(O8:O15,$AC8:$AC15)</f>
        <v>500</v>
      </c>
      <c r="P16" s="71"/>
      <c r="Q16" s="70">
        <f>SUMPRODUCT(Q8:Q15,$AC8:$AC15)</f>
        <v>500</v>
      </c>
      <c r="R16" s="71"/>
      <c r="S16" s="70">
        <f>SUMPRODUCT(S8:S15,$AC8:$AC15)</f>
        <v>500</v>
      </c>
      <c r="T16" s="71"/>
      <c r="U16" s="70">
        <f>SUMPRODUCT(U8:U15,$AC8:$AC15)</f>
        <v>500</v>
      </c>
      <c r="V16" s="71"/>
      <c r="W16" s="70">
        <f>SUMPRODUCT(W8:W15,$AC8:$AC15)</f>
        <v>500</v>
      </c>
      <c r="X16" s="71"/>
      <c r="Y16" s="70">
        <f>SUMPRODUCT(Y8:Y15,$AC8:$AC15)</f>
        <v>500</v>
      </c>
      <c r="Z16" s="71"/>
      <c r="AB16" s="70">
        <f>SUMPRODUCT(AB8:AB15,AC8:AC15)</f>
        <v>500</v>
      </c>
      <c r="AC16" s="71">
        <f>SUM(AC8:AC15)</f>
        <v>100</v>
      </c>
    </row>
    <row r="17" spans="1:26" s="17" customFormat="1" ht="29.25" customHeight="1" x14ac:dyDescent="0.25">
      <c r="A17" s="303" t="s">
        <v>136</v>
      </c>
      <c r="B17" s="299"/>
      <c r="C17" s="110">
        <f>C16/$AB$16*100</f>
        <v>100</v>
      </c>
      <c r="D17" s="64"/>
      <c r="E17" s="110">
        <f>E16/$AB$16*100</f>
        <v>100</v>
      </c>
      <c r="F17" s="64"/>
      <c r="G17" s="110">
        <f>G16/$AB$16*100</f>
        <v>100</v>
      </c>
      <c r="H17" s="64"/>
      <c r="I17" s="110">
        <f>I16/$AB$16*100</f>
        <v>100</v>
      </c>
      <c r="J17" s="64"/>
      <c r="K17" s="110">
        <f>K16/$AB$16*100</f>
        <v>100</v>
      </c>
      <c r="L17" s="64"/>
      <c r="M17" s="110">
        <f>M16/$AB$16*100</f>
        <v>100</v>
      </c>
      <c r="N17" s="64"/>
      <c r="O17" s="110">
        <f>O16/$AB$16*100</f>
        <v>100</v>
      </c>
      <c r="P17" s="64"/>
      <c r="Q17" s="110">
        <f>Q16/$AB$16*100</f>
        <v>100</v>
      </c>
      <c r="R17" s="64"/>
      <c r="S17" s="110">
        <f>S16/$AB$16*100</f>
        <v>100</v>
      </c>
      <c r="T17" s="64"/>
      <c r="U17" s="110">
        <f>U16/$AB$16*100</f>
        <v>100</v>
      </c>
      <c r="V17" s="64"/>
      <c r="W17" s="110">
        <f>W16/$AB$16*100</f>
        <v>100</v>
      </c>
      <c r="X17" s="64"/>
      <c r="Y17" s="110">
        <f>Y16/$AB$16*100</f>
        <v>100</v>
      </c>
      <c r="Z17" s="64"/>
    </row>
    <row r="18" spans="1:26" s="17" customFormat="1" ht="29.25" customHeight="1" x14ac:dyDescent="0.25">
      <c r="A18" s="304" t="s">
        <v>137</v>
      </c>
      <c r="B18" s="305"/>
      <c r="C18" s="111">
        <f>C17*$B$6/100</f>
        <v>10</v>
      </c>
      <c r="D18" s="112"/>
      <c r="E18" s="111">
        <f>E17*$B$6/100</f>
        <v>10</v>
      </c>
      <c r="F18" s="112"/>
      <c r="G18" s="111">
        <f>G17*$B$6/100</f>
        <v>10</v>
      </c>
      <c r="H18" s="112"/>
      <c r="I18" s="111">
        <f>I17*$B$6/100</f>
        <v>10</v>
      </c>
      <c r="J18" s="112"/>
      <c r="K18" s="111">
        <f>K17*$B$6/100</f>
        <v>10</v>
      </c>
      <c r="L18" s="112"/>
      <c r="M18" s="111">
        <f>M17*$B$6/100</f>
        <v>10</v>
      </c>
      <c r="N18" s="112"/>
      <c r="O18" s="111">
        <f>O17*$B$6/100</f>
        <v>10</v>
      </c>
      <c r="P18" s="112"/>
      <c r="Q18" s="111">
        <f>Q17*$B$6/100</f>
        <v>10</v>
      </c>
      <c r="R18" s="112"/>
      <c r="S18" s="111">
        <f>S17*$B$6/100</f>
        <v>10</v>
      </c>
      <c r="T18" s="112"/>
      <c r="U18" s="111">
        <f>U17*$B$6/100</f>
        <v>10</v>
      </c>
      <c r="V18" s="112"/>
      <c r="W18" s="111">
        <f>W17*$B$6/100</f>
        <v>10</v>
      </c>
      <c r="X18" s="112"/>
      <c r="Y18" s="111">
        <f>Y17*$B$6/100</f>
        <v>10</v>
      </c>
      <c r="Z18" s="112"/>
    </row>
    <row r="40" spans="5:5" x14ac:dyDescent="0.3">
      <c r="E40" s="170"/>
    </row>
  </sheetData>
  <mergeCells count="25">
    <mergeCell ref="Y5:Z5"/>
    <mergeCell ref="O5:P5"/>
    <mergeCell ref="Q5:R5"/>
    <mergeCell ref="S5:T5"/>
    <mergeCell ref="U5:V5"/>
    <mergeCell ref="W5:X5"/>
    <mergeCell ref="I5:J5"/>
    <mergeCell ref="K5:L5"/>
    <mergeCell ref="M5:N5"/>
    <mergeCell ref="A17:B17"/>
    <mergeCell ref="A18:B18"/>
    <mergeCell ref="A8:B8"/>
    <mergeCell ref="A9:B9"/>
    <mergeCell ref="A10:B10"/>
    <mergeCell ref="A16:B16"/>
    <mergeCell ref="A11:B11"/>
    <mergeCell ref="A12:B12"/>
    <mergeCell ref="A13:B13"/>
    <mergeCell ref="A14:B14"/>
    <mergeCell ref="A15:B15"/>
    <mergeCell ref="B2:C2"/>
    <mergeCell ref="B3:C3"/>
    <mergeCell ref="C5:D5"/>
    <mergeCell ref="E5:F5"/>
    <mergeCell ref="G5:H5"/>
  </mergeCells>
  <pageMargins left="0.7" right="0.7" top="0.75" bottom="0.75" header="0.3" footer="0.3"/>
  <pageSetup paperSize="8" orientation="landscape" r:id="rId1"/>
  <headerFooter>
    <oddHeader>&amp;L&amp;G&amp;C&amp;"Arial,Bold"&amp;11نموذج معايير درجات تقييم التأهيل المسبق</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7"/>
  </sheetPr>
  <dimension ref="A1:AE40"/>
  <sheetViews>
    <sheetView rightToLeft="1" tabSelected="1" view="pageLayout" zoomScaleNormal="110" workbookViewId="0">
      <selection activeCell="A6" sqref="A6"/>
    </sheetView>
  </sheetViews>
  <sheetFormatPr defaultColWidth="9.1796875" defaultRowHeight="13" x14ac:dyDescent="0.3"/>
  <cols>
    <col min="1" max="1" width="27.26953125" style="16" customWidth="1"/>
    <col min="2" max="2" width="41" style="16" customWidth="1"/>
    <col min="3" max="3" width="15.7265625" style="16" customWidth="1"/>
    <col min="4" max="4" width="36" style="16" bestFit="1" customWidth="1"/>
    <col min="5" max="5" width="9.1796875" style="16" bestFit="1" customWidth="1"/>
    <col min="6" max="6" width="34" style="16" bestFit="1" customWidth="1"/>
    <col min="7" max="7" width="9.1796875" style="16" bestFit="1" customWidth="1"/>
    <col min="8" max="8" width="34" style="16" bestFit="1" customWidth="1"/>
    <col min="9" max="9" width="9.1796875" style="16" bestFit="1" customWidth="1"/>
    <col min="10" max="10" width="34" style="16" bestFit="1" customWidth="1"/>
    <col min="11" max="11" width="9.1796875" style="16" bestFit="1" customWidth="1"/>
    <col min="12" max="12" width="34" style="16" bestFit="1" customWidth="1"/>
    <col min="13" max="13" width="9.1796875" style="16" hidden="1" customWidth="1"/>
    <col min="14" max="14" width="34" style="16" hidden="1" customWidth="1"/>
    <col min="15" max="15" width="9.1796875" style="16" hidden="1" customWidth="1"/>
    <col min="16" max="16" width="34" style="16" hidden="1" customWidth="1"/>
    <col min="17" max="17" width="9.1796875" style="16" hidden="1" customWidth="1"/>
    <col min="18" max="18" width="34" style="16" hidden="1" customWidth="1"/>
    <col min="19" max="19" width="9.1796875" style="16" hidden="1" customWidth="1"/>
    <col min="20" max="20" width="34" style="16" hidden="1" customWidth="1"/>
    <col min="21" max="21" width="9.1796875" style="16" hidden="1" customWidth="1"/>
    <col min="22" max="22" width="34" style="16" hidden="1" customWidth="1"/>
    <col min="23" max="23" width="9.1796875" style="16" hidden="1" customWidth="1"/>
    <col min="24" max="24" width="34" style="16" hidden="1" customWidth="1"/>
    <col min="25" max="25" width="9.1796875" style="16" hidden="1" customWidth="1"/>
    <col min="26" max="26" width="34" style="16" hidden="1" customWidth="1"/>
    <col min="27" max="28" width="9.1796875" style="16"/>
    <col min="29" max="29" width="15" style="16" customWidth="1"/>
    <col min="30" max="30" width="64.7265625" style="16" customWidth="1"/>
    <col min="31" max="16384" width="9.1796875" style="16"/>
  </cols>
  <sheetData>
    <row r="1" spans="1:31" x14ac:dyDescent="0.3">
      <c r="A1" s="55"/>
      <c r="B1" s="55"/>
      <c r="C1" s="55"/>
      <c r="D1" s="55"/>
      <c r="E1" s="55"/>
      <c r="F1" s="55"/>
      <c r="G1" s="55"/>
      <c r="H1" s="55"/>
    </row>
    <row r="2" spans="1:31" ht="18" x14ac:dyDescent="0.4">
      <c r="A2" s="72" t="s">
        <v>128</v>
      </c>
      <c r="B2" s="158" t="str">
        <f>Contents!B18</f>
        <v>القسم 11</v>
      </c>
      <c r="C2" s="159"/>
      <c r="D2" s="55"/>
      <c r="E2" s="55"/>
      <c r="F2" s="55"/>
      <c r="G2" s="55"/>
      <c r="H2" s="55"/>
      <c r="I2" s="55"/>
      <c r="J2" s="55"/>
      <c r="K2" s="55"/>
      <c r="L2" s="55"/>
      <c r="M2" s="55"/>
      <c r="N2" s="55"/>
      <c r="O2" s="55"/>
      <c r="P2" s="55"/>
      <c r="Q2" s="55"/>
      <c r="R2" s="55"/>
      <c r="S2" s="55"/>
      <c r="T2" s="55"/>
      <c r="U2" s="55"/>
      <c r="V2" s="55"/>
      <c r="W2" s="55"/>
      <c r="X2" s="55"/>
      <c r="Y2" s="55"/>
      <c r="Z2" s="55"/>
    </row>
    <row r="3" spans="1:31" ht="18" x14ac:dyDescent="0.4">
      <c r="A3" s="72" t="s">
        <v>72</v>
      </c>
      <c r="B3" s="158" t="str">
        <f>Contents!C18</f>
        <v>إدارة الوثائق، والاحتفاظ بالسجلات ونظام إدارة المحتوى المؤسسي</v>
      </c>
      <c r="C3" s="159"/>
      <c r="D3" s="55"/>
      <c r="E3" s="55"/>
      <c r="F3" s="55"/>
      <c r="G3" s="55"/>
      <c r="H3" s="55"/>
      <c r="I3" s="55"/>
      <c r="J3" s="55"/>
      <c r="K3" s="55"/>
      <c r="L3" s="55"/>
      <c r="M3" s="55"/>
      <c r="N3" s="55"/>
      <c r="O3" s="55"/>
      <c r="P3" s="55"/>
      <c r="Q3" s="55"/>
      <c r="R3" s="55"/>
      <c r="S3" s="55"/>
      <c r="T3" s="55"/>
      <c r="U3" s="55"/>
      <c r="V3" s="55"/>
      <c r="W3" s="55"/>
      <c r="X3" s="55"/>
      <c r="Y3" s="55"/>
      <c r="Z3" s="55"/>
    </row>
    <row r="4" spans="1:31" x14ac:dyDescent="0.3">
      <c r="A4" s="55"/>
      <c r="B4" s="55"/>
      <c r="C4" s="55"/>
      <c r="D4" s="55"/>
      <c r="E4" s="55"/>
      <c r="F4" s="55"/>
      <c r="G4" s="55"/>
      <c r="H4" s="55"/>
      <c r="I4" s="55"/>
      <c r="J4" s="55"/>
      <c r="K4" s="55"/>
      <c r="L4" s="55"/>
      <c r="M4" s="55"/>
      <c r="N4" s="55"/>
      <c r="O4" s="55"/>
      <c r="P4" s="55"/>
      <c r="Q4" s="55"/>
      <c r="R4" s="55"/>
      <c r="S4" s="55"/>
      <c r="T4" s="55"/>
      <c r="U4" s="55"/>
      <c r="V4" s="55"/>
      <c r="W4" s="55"/>
      <c r="X4" s="55"/>
      <c r="Y4" s="55"/>
      <c r="Z4" s="55"/>
    </row>
    <row r="5" spans="1:31" s="17" customFormat="1" ht="31.5" customHeight="1" x14ac:dyDescent="0.25">
      <c r="A5" s="56" t="s">
        <v>129</v>
      </c>
      <c r="B5" s="57"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1" s="89" customFormat="1" ht="62" x14ac:dyDescent="0.25">
      <c r="A6" s="97" t="s">
        <v>130</v>
      </c>
      <c r="B6" s="109">
        <f>SCORE!C18</f>
        <v>10</v>
      </c>
      <c r="C6" s="98" t="s">
        <v>139</v>
      </c>
      <c r="D6" s="99" t="s">
        <v>140</v>
      </c>
      <c r="E6" s="98" t="s">
        <v>139</v>
      </c>
      <c r="F6" s="99" t="s">
        <v>140</v>
      </c>
      <c r="G6" s="98" t="s">
        <v>139</v>
      </c>
      <c r="H6" s="99" t="s">
        <v>140</v>
      </c>
      <c r="I6" s="81" t="s">
        <v>139</v>
      </c>
      <c r="J6" s="82" t="s">
        <v>140</v>
      </c>
      <c r="K6" s="81" t="s">
        <v>139</v>
      </c>
      <c r="L6" s="82" t="s">
        <v>140</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143</v>
      </c>
    </row>
    <row r="7" spans="1:31" s="17" customFormat="1" ht="28.5" customHeight="1" x14ac:dyDescent="0.25">
      <c r="A7" s="58" t="s">
        <v>131</v>
      </c>
      <c r="B7" s="59"/>
      <c r="C7" s="60"/>
      <c r="D7" s="61"/>
      <c r="E7" s="62"/>
      <c r="F7" s="61"/>
      <c r="G7" s="62"/>
      <c r="H7" s="61"/>
      <c r="I7" s="62"/>
      <c r="J7" s="61"/>
      <c r="K7" s="60"/>
      <c r="L7" s="61"/>
      <c r="M7" s="62"/>
      <c r="N7" s="61"/>
      <c r="O7" s="143"/>
      <c r="P7" s="143"/>
      <c r="Q7" s="143"/>
      <c r="R7" s="143"/>
      <c r="S7" s="143"/>
      <c r="T7" s="143"/>
      <c r="U7" s="143"/>
      <c r="V7" s="143"/>
      <c r="W7" s="143"/>
      <c r="X7" s="143"/>
      <c r="Y7" s="143"/>
      <c r="Z7" s="143"/>
      <c r="AD7" s="129"/>
    </row>
    <row r="8" spans="1:31" s="94" customFormat="1" ht="93" x14ac:dyDescent="0.25">
      <c r="A8" s="306" t="s">
        <v>274</v>
      </c>
      <c r="B8" s="293"/>
      <c r="C8" s="68">
        <v>5</v>
      </c>
      <c r="D8" s="63"/>
      <c r="E8" s="68">
        <v>5</v>
      </c>
      <c r="F8" s="63"/>
      <c r="G8" s="68">
        <v>5</v>
      </c>
      <c r="H8" s="63"/>
      <c r="I8" s="68">
        <v>5</v>
      </c>
      <c r="J8" s="63"/>
      <c r="K8" s="68">
        <v>5</v>
      </c>
      <c r="L8" s="63"/>
      <c r="M8" s="68">
        <v>5</v>
      </c>
      <c r="N8" s="63"/>
      <c r="O8" s="68">
        <v>5</v>
      </c>
      <c r="P8" s="63"/>
      <c r="Q8" s="68">
        <v>5</v>
      </c>
      <c r="R8" s="63"/>
      <c r="S8" s="68">
        <v>5</v>
      </c>
      <c r="T8" s="63"/>
      <c r="U8" s="68">
        <v>5</v>
      </c>
      <c r="V8" s="63"/>
      <c r="W8" s="68">
        <v>5</v>
      </c>
      <c r="X8" s="63"/>
      <c r="Y8" s="68">
        <v>5</v>
      </c>
      <c r="Z8" s="63"/>
      <c r="AB8" s="68">
        <v>5</v>
      </c>
      <c r="AC8" s="68">
        <v>10</v>
      </c>
      <c r="AD8" s="213" t="s">
        <v>144</v>
      </c>
      <c r="AE8" s="94">
        <f>AC8*C8</f>
        <v>50</v>
      </c>
    </row>
    <row r="9" spans="1:31" s="94" customFormat="1" ht="98.25" customHeight="1" x14ac:dyDescent="0.25">
      <c r="A9" s="336" t="s">
        <v>275</v>
      </c>
      <c r="B9" s="338"/>
      <c r="C9" s="68">
        <v>5</v>
      </c>
      <c r="D9" s="63"/>
      <c r="E9" s="68">
        <v>5</v>
      </c>
      <c r="F9" s="63"/>
      <c r="G9" s="68">
        <v>5</v>
      </c>
      <c r="H9" s="63"/>
      <c r="I9" s="68">
        <v>5</v>
      </c>
      <c r="J9" s="63"/>
      <c r="K9" s="68">
        <v>5</v>
      </c>
      <c r="L9" s="63"/>
      <c r="M9" s="68">
        <v>5</v>
      </c>
      <c r="N9" s="63"/>
      <c r="O9" s="68">
        <v>5</v>
      </c>
      <c r="P9" s="63"/>
      <c r="Q9" s="68">
        <v>5</v>
      </c>
      <c r="R9" s="63"/>
      <c r="S9" s="68">
        <v>5</v>
      </c>
      <c r="T9" s="63"/>
      <c r="U9" s="68">
        <v>5</v>
      </c>
      <c r="V9" s="63"/>
      <c r="W9" s="68">
        <v>5</v>
      </c>
      <c r="X9" s="63"/>
      <c r="Y9" s="68">
        <v>5</v>
      </c>
      <c r="Z9" s="63"/>
      <c r="AB9" s="68">
        <v>5</v>
      </c>
      <c r="AC9" s="68">
        <v>30</v>
      </c>
      <c r="AD9" s="213" t="s">
        <v>245</v>
      </c>
      <c r="AE9" s="94">
        <f>AC9*C9</f>
        <v>150</v>
      </c>
    </row>
    <row r="10" spans="1:31" s="17" customFormat="1" ht="103.5" customHeight="1" x14ac:dyDescent="0.25">
      <c r="A10" s="306" t="s">
        <v>276</v>
      </c>
      <c r="B10" s="293"/>
      <c r="C10" s="68">
        <v>5</v>
      </c>
      <c r="D10" s="63"/>
      <c r="E10" s="68">
        <v>5</v>
      </c>
      <c r="F10" s="63"/>
      <c r="G10" s="68">
        <v>5</v>
      </c>
      <c r="H10" s="63"/>
      <c r="I10" s="68">
        <v>5</v>
      </c>
      <c r="J10" s="63"/>
      <c r="K10" s="68">
        <v>5</v>
      </c>
      <c r="L10" s="63"/>
      <c r="M10" s="68">
        <v>5</v>
      </c>
      <c r="N10" s="63"/>
      <c r="O10" s="68">
        <v>5</v>
      </c>
      <c r="P10" s="63"/>
      <c r="Q10" s="68">
        <v>5</v>
      </c>
      <c r="R10" s="63"/>
      <c r="S10" s="68">
        <v>5</v>
      </c>
      <c r="T10" s="63"/>
      <c r="U10" s="68">
        <v>5</v>
      </c>
      <c r="V10" s="63"/>
      <c r="W10" s="68">
        <v>5</v>
      </c>
      <c r="X10" s="63"/>
      <c r="Y10" s="68">
        <v>5</v>
      </c>
      <c r="Z10" s="63"/>
      <c r="AB10" s="68">
        <v>5</v>
      </c>
      <c r="AC10" s="68">
        <v>60</v>
      </c>
      <c r="AD10" s="213" t="s">
        <v>144</v>
      </c>
      <c r="AE10" s="17">
        <f>AC10*C10</f>
        <v>300</v>
      </c>
    </row>
    <row r="11" spans="1:31" s="17" customFormat="1" ht="39" customHeight="1" x14ac:dyDescent="0.25">
      <c r="A11" s="339"/>
      <c r="B11" s="340"/>
      <c r="C11" s="68"/>
      <c r="D11" s="63"/>
      <c r="E11" s="68"/>
      <c r="F11" s="63"/>
      <c r="G11" s="68"/>
      <c r="H11" s="63"/>
      <c r="I11" s="68"/>
      <c r="J11" s="63"/>
      <c r="K11" s="68"/>
      <c r="L11" s="63"/>
      <c r="M11" s="68"/>
      <c r="N11" s="63"/>
      <c r="O11" s="68"/>
      <c r="P11" s="63"/>
      <c r="Q11" s="68"/>
      <c r="R11" s="63"/>
      <c r="S11" s="68"/>
      <c r="T11" s="63"/>
      <c r="U11" s="68"/>
      <c r="V11" s="63"/>
      <c r="W11" s="68"/>
      <c r="X11" s="63"/>
      <c r="Y11" s="68"/>
      <c r="Z11" s="63"/>
      <c r="AB11" s="68"/>
      <c r="AC11" s="68"/>
      <c r="AD11" s="213"/>
    </row>
    <row r="12" spans="1:31" s="17" customFormat="1" ht="39" customHeight="1" x14ac:dyDescent="0.25">
      <c r="A12" s="232"/>
      <c r="B12" s="233"/>
      <c r="C12" s="68"/>
      <c r="D12" s="63"/>
      <c r="E12" s="68"/>
      <c r="F12" s="63"/>
      <c r="G12" s="68"/>
      <c r="H12" s="63"/>
      <c r="I12" s="68"/>
      <c r="J12" s="63"/>
      <c r="K12" s="68"/>
      <c r="L12" s="63"/>
      <c r="M12" s="68"/>
      <c r="N12" s="63"/>
      <c r="O12" s="68"/>
      <c r="P12" s="63"/>
      <c r="Q12" s="68"/>
      <c r="R12" s="63"/>
      <c r="S12" s="68"/>
      <c r="T12" s="63"/>
      <c r="U12" s="68"/>
      <c r="V12" s="63"/>
      <c r="W12" s="68"/>
      <c r="X12" s="63"/>
      <c r="Y12" s="68"/>
      <c r="Z12" s="63"/>
      <c r="AB12" s="68"/>
      <c r="AC12" s="68"/>
      <c r="AD12" s="129"/>
    </row>
    <row r="13" spans="1:31" s="17" customFormat="1" ht="39" customHeight="1" x14ac:dyDescent="0.25">
      <c r="A13" s="232"/>
      <c r="B13" s="233"/>
      <c r="C13" s="68"/>
      <c r="D13" s="63"/>
      <c r="E13" s="68"/>
      <c r="F13" s="63"/>
      <c r="G13" s="68"/>
      <c r="H13" s="63"/>
      <c r="I13" s="68"/>
      <c r="J13" s="63"/>
      <c r="K13" s="68"/>
      <c r="L13" s="63"/>
      <c r="M13" s="68"/>
      <c r="N13" s="63"/>
      <c r="O13" s="68"/>
      <c r="P13" s="63"/>
      <c r="Q13" s="68"/>
      <c r="R13" s="63"/>
      <c r="S13" s="68"/>
      <c r="T13" s="63"/>
      <c r="U13" s="68"/>
      <c r="V13" s="63"/>
      <c r="W13" s="68"/>
      <c r="X13" s="63"/>
      <c r="Y13" s="68"/>
      <c r="Z13" s="63"/>
      <c r="AB13" s="68"/>
      <c r="AC13" s="68"/>
      <c r="AD13" s="129"/>
    </row>
    <row r="14" spans="1:31" s="17" customFormat="1" ht="39" customHeight="1" x14ac:dyDescent="0.25">
      <c r="A14" s="232"/>
      <c r="B14" s="233"/>
      <c r="C14" s="68"/>
      <c r="D14" s="63"/>
      <c r="E14" s="68"/>
      <c r="F14" s="63"/>
      <c r="G14" s="68"/>
      <c r="H14" s="63"/>
      <c r="I14" s="68"/>
      <c r="J14" s="63"/>
      <c r="K14" s="68"/>
      <c r="L14" s="63"/>
      <c r="M14" s="68"/>
      <c r="N14" s="63"/>
      <c r="O14" s="68"/>
      <c r="P14" s="63"/>
      <c r="Q14" s="68"/>
      <c r="R14" s="63"/>
      <c r="S14" s="68"/>
      <c r="T14" s="63"/>
      <c r="U14" s="68"/>
      <c r="V14" s="63"/>
      <c r="W14" s="68"/>
      <c r="X14" s="63"/>
      <c r="Y14" s="68"/>
      <c r="Z14" s="63"/>
      <c r="AB14" s="68"/>
      <c r="AC14" s="68"/>
      <c r="AD14" s="129"/>
    </row>
    <row r="15" spans="1:31" s="17" customFormat="1" ht="39" customHeight="1" x14ac:dyDescent="0.25">
      <c r="A15" s="232"/>
      <c r="B15" s="233"/>
      <c r="C15" s="68"/>
      <c r="D15" s="63"/>
      <c r="E15" s="68"/>
      <c r="F15" s="63"/>
      <c r="G15" s="68"/>
      <c r="H15" s="63"/>
      <c r="I15" s="68"/>
      <c r="J15" s="63"/>
      <c r="K15" s="68"/>
      <c r="L15" s="63"/>
      <c r="M15" s="68"/>
      <c r="N15" s="63"/>
      <c r="O15" s="68"/>
      <c r="P15" s="63"/>
      <c r="Q15" s="68"/>
      <c r="R15" s="63"/>
      <c r="S15" s="68"/>
      <c r="T15" s="63"/>
      <c r="U15" s="68"/>
      <c r="V15" s="63"/>
      <c r="W15" s="68"/>
      <c r="X15" s="63"/>
      <c r="Y15" s="68"/>
      <c r="Z15" s="63"/>
      <c r="AB15" s="68"/>
      <c r="AC15" s="68"/>
      <c r="AD15" s="137"/>
    </row>
    <row r="16" spans="1:31" s="17" customFormat="1" ht="39" customHeight="1" x14ac:dyDescent="0.25">
      <c r="A16" s="232"/>
      <c r="B16" s="233"/>
      <c r="C16" s="68"/>
      <c r="D16" s="63"/>
      <c r="E16" s="68"/>
      <c r="F16" s="63"/>
      <c r="G16" s="68"/>
      <c r="H16" s="63"/>
      <c r="I16" s="68"/>
      <c r="J16" s="63"/>
      <c r="K16" s="68"/>
      <c r="L16" s="63"/>
      <c r="M16" s="68"/>
      <c r="N16" s="63"/>
      <c r="O16" s="68"/>
      <c r="P16" s="63"/>
      <c r="Q16" s="68"/>
      <c r="R16" s="63"/>
      <c r="S16" s="68"/>
      <c r="T16" s="63"/>
      <c r="U16" s="68"/>
      <c r="V16" s="63"/>
      <c r="W16" s="68"/>
      <c r="X16" s="63"/>
      <c r="Y16" s="68"/>
      <c r="Z16" s="63"/>
      <c r="AB16" s="68"/>
      <c r="AC16" s="68"/>
      <c r="AD16" s="131"/>
    </row>
    <row r="17" spans="1:30" s="94" customFormat="1" ht="29.25" customHeight="1" x14ac:dyDescent="0.25">
      <c r="A17" s="307" t="s">
        <v>135</v>
      </c>
      <c r="B17" s="295"/>
      <c r="C17" s="87">
        <f>SUMPRODUCT(C8:C16,$AC8:$AC16)</f>
        <v>500</v>
      </c>
      <c r="D17" s="88"/>
      <c r="E17" s="87">
        <f>SUMPRODUCT(E8:E16,$AC8:$AC16)</f>
        <v>500</v>
      </c>
      <c r="F17" s="88"/>
      <c r="G17" s="87">
        <f>SUMPRODUCT(G8:G16,$AC8:$AC16)</f>
        <v>500</v>
      </c>
      <c r="H17" s="88"/>
      <c r="I17" s="87">
        <f>SUMPRODUCT(I8:I16,$AC8:$AC16)</f>
        <v>500</v>
      </c>
      <c r="J17" s="71"/>
      <c r="K17" s="87">
        <f>SUMPRODUCT(K8:K16,$AC8:$AC16)</f>
        <v>500</v>
      </c>
      <c r="L17" s="71"/>
      <c r="M17" s="87">
        <f>SUMPRODUCT(M8:M16,$AC8:$AC16)</f>
        <v>500</v>
      </c>
      <c r="N17" s="71"/>
      <c r="O17" s="87">
        <f>SUMPRODUCT(O8:O16,$AC8:$AC16)</f>
        <v>500</v>
      </c>
      <c r="P17" s="71"/>
      <c r="Q17" s="87">
        <f>SUMPRODUCT(Q8:Q16,$AC8:$AC16)</f>
        <v>500</v>
      </c>
      <c r="R17" s="71"/>
      <c r="S17" s="87">
        <f>SUMPRODUCT(S8:S16,$AC8:$AC16)</f>
        <v>500</v>
      </c>
      <c r="T17" s="71"/>
      <c r="U17" s="87">
        <f>SUMPRODUCT(U8:U16,$AC8:$AC16)</f>
        <v>500</v>
      </c>
      <c r="V17" s="71"/>
      <c r="W17" s="87">
        <f>SUMPRODUCT(W8:W16,$AC8:$AC16)</f>
        <v>500</v>
      </c>
      <c r="X17" s="71"/>
      <c r="Y17" s="87">
        <f>SUMPRODUCT(Y8:Y16,$AC8:$AC16)</f>
        <v>500</v>
      </c>
      <c r="Z17" s="71"/>
      <c r="AB17" s="70">
        <f>SUMPRODUCT(AB8:AB16,AC8:AC16)</f>
        <v>500</v>
      </c>
      <c r="AC17" s="70">
        <f>SUM(AC8:AC16)</f>
        <v>100</v>
      </c>
      <c r="AD17" s="134"/>
    </row>
    <row r="18" spans="1:30" s="94" customFormat="1" ht="29.25" customHeight="1" x14ac:dyDescent="0.25">
      <c r="A18" s="303" t="s">
        <v>136</v>
      </c>
      <c r="B18" s="299"/>
      <c r="C18" s="118">
        <f>C17/$AB$17*100</f>
        <v>100</v>
      </c>
      <c r="D18" s="90"/>
      <c r="E18" s="118">
        <f>E17/$AB$17*100</f>
        <v>100</v>
      </c>
      <c r="F18" s="90"/>
      <c r="G18" s="118">
        <f>G17/$AB$17*100</f>
        <v>100</v>
      </c>
      <c r="H18" s="90"/>
      <c r="I18" s="118">
        <f>I17/$AB$17*100</f>
        <v>100</v>
      </c>
      <c r="J18" s="64"/>
      <c r="K18" s="118">
        <f>K17/$AB$17*100</f>
        <v>100</v>
      </c>
      <c r="L18" s="64"/>
      <c r="M18" s="118">
        <f>M17/$AB$17*100</f>
        <v>100</v>
      </c>
      <c r="N18" s="64"/>
      <c r="O18" s="118">
        <f>O17/$AB$17*100</f>
        <v>100</v>
      </c>
      <c r="P18" s="64"/>
      <c r="Q18" s="118">
        <f>Q17/$AB$17*100</f>
        <v>100</v>
      </c>
      <c r="R18" s="64"/>
      <c r="S18" s="118">
        <f>S17/$AB$17*100</f>
        <v>100</v>
      </c>
      <c r="T18" s="64"/>
      <c r="U18" s="118">
        <f>U17/$AB$17*100</f>
        <v>100</v>
      </c>
      <c r="V18" s="64"/>
      <c r="W18" s="118">
        <f>W17/$AB$17*100</f>
        <v>100</v>
      </c>
      <c r="X18" s="64"/>
      <c r="Y18" s="118">
        <f>Y17/$AB$17*100</f>
        <v>100</v>
      </c>
      <c r="Z18" s="64"/>
      <c r="AB18" s="17"/>
      <c r="AC18" s="17"/>
      <c r="AD18" s="17"/>
    </row>
    <row r="19" spans="1:30" s="94" customFormat="1" ht="29.25" customHeight="1" x14ac:dyDescent="0.25">
      <c r="A19" s="304" t="s">
        <v>137</v>
      </c>
      <c r="B19" s="305"/>
      <c r="C19" s="117">
        <f>C18*$B$6/100</f>
        <v>10</v>
      </c>
      <c r="D19" s="91"/>
      <c r="E19" s="117">
        <f>E18*$B$6/100</f>
        <v>10</v>
      </c>
      <c r="F19" s="91"/>
      <c r="G19" s="117">
        <f>G18*$B$6/100</f>
        <v>10</v>
      </c>
      <c r="H19" s="91"/>
      <c r="I19" s="117">
        <f>I18*$B$6/100</f>
        <v>10</v>
      </c>
      <c r="J19" s="66"/>
      <c r="K19" s="117">
        <f>K18*$B$6/100</f>
        <v>10</v>
      </c>
      <c r="L19" s="66"/>
      <c r="M19" s="117">
        <f>M18*$B$6/100</f>
        <v>10</v>
      </c>
      <c r="N19" s="66"/>
      <c r="O19" s="117">
        <f>O18*$B$6/100</f>
        <v>10</v>
      </c>
      <c r="P19" s="66"/>
      <c r="Q19" s="117">
        <f>Q18*$B$6/100</f>
        <v>10</v>
      </c>
      <c r="R19" s="66"/>
      <c r="S19" s="117">
        <f>S18*$B$6/100</f>
        <v>10</v>
      </c>
      <c r="T19" s="66"/>
      <c r="U19" s="117">
        <f>U18*$B$6/100</f>
        <v>10</v>
      </c>
      <c r="V19" s="66"/>
      <c r="W19" s="117">
        <f>W18*$B$6/100</f>
        <v>10</v>
      </c>
      <c r="X19" s="66"/>
      <c r="Y19" s="117">
        <f>Y18*$B$6/100</f>
        <v>10</v>
      </c>
      <c r="Z19" s="66"/>
      <c r="AB19" s="17"/>
      <c r="AC19" s="17"/>
      <c r="AD19" s="17"/>
    </row>
    <row r="40" spans="5:5" x14ac:dyDescent="0.3">
      <c r="E40" s="170"/>
    </row>
  </sheetData>
  <mergeCells count="19">
    <mergeCell ref="Y5:Z5"/>
    <mergeCell ref="O5:P5"/>
    <mergeCell ref="Q5:R5"/>
    <mergeCell ref="S5:T5"/>
    <mergeCell ref="U5:V5"/>
    <mergeCell ref="W5:X5"/>
    <mergeCell ref="M5:N5"/>
    <mergeCell ref="A18:B18"/>
    <mergeCell ref="A19:B19"/>
    <mergeCell ref="A8:B8"/>
    <mergeCell ref="A10:B10"/>
    <mergeCell ref="A11:B11"/>
    <mergeCell ref="A17:B17"/>
    <mergeCell ref="A9:B9"/>
    <mergeCell ref="C5:D5"/>
    <mergeCell ref="E5:F5"/>
    <mergeCell ref="G5:H5"/>
    <mergeCell ref="I5:J5"/>
    <mergeCell ref="K5:L5"/>
  </mergeCells>
  <conditionalFormatting sqref="C11:C16">
    <cfRule type="expression" dxfId="11" priority="18">
      <formula>C11&gt;$AB11</formula>
    </cfRule>
  </conditionalFormatting>
  <conditionalFormatting sqref="E11:E16">
    <cfRule type="expression" dxfId="10" priority="16">
      <formula>E11&gt;$AB11</formula>
    </cfRule>
  </conditionalFormatting>
  <conditionalFormatting sqref="G11:G16">
    <cfRule type="expression" dxfId="9" priority="14">
      <formula>G11&gt;$AB11</formula>
    </cfRule>
  </conditionalFormatting>
  <conditionalFormatting sqref="I11:I16">
    <cfRule type="expression" dxfId="8" priority="12">
      <formula>I11&gt;$AB11</formula>
    </cfRule>
  </conditionalFormatting>
  <conditionalFormatting sqref="K11:K16">
    <cfRule type="expression" dxfId="7" priority="10">
      <formula>K11&gt;$AB11</formula>
    </cfRule>
  </conditionalFormatting>
  <conditionalFormatting sqref="M11:M16">
    <cfRule type="expression" dxfId="6" priority="8">
      <formula>M11&gt;$AB11</formula>
    </cfRule>
  </conditionalFormatting>
  <conditionalFormatting sqref="O11:O16">
    <cfRule type="expression" dxfId="5" priority="6">
      <formula>O11&gt;$AB11</formula>
    </cfRule>
  </conditionalFormatting>
  <conditionalFormatting sqref="Q11:Q16">
    <cfRule type="expression" dxfId="4" priority="5">
      <formula>Q11&gt;$AB11</formula>
    </cfRule>
  </conditionalFormatting>
  <conditionalFormatting sqref="Y11:Y16">
    <cfRule type="expression" dxfId="3" priority="1">
      <formula>Y11&gt;$AB11</formula>
    </cfRule>
  </conditionalFormatting>
  <conditionalFormatting sqref="S11:S16">
    <cfRule type="expression" dxfId="2" priority="4">
      <formula>S11&gt;$AB11</formula>
    </cfRule>
  </conditionalFormatting>
  <conditionalFormatting sqref="U11:U16">
    <cfRule type="expression" dxfId="1" priority="3">
      <formula>U11&gt;$AB11</formula>
    </cfRule>
  </conditionalFormatting>
  <conditionalFormatting sqref="W11:W16">
    <cfRule type="expression" dxfId="0" priority="2">
      <formula>W11&gt;$AB11</formula>
    </cfRule>
  </conditionalFormatting>
  <pageMargins left="0.7" right="0.7" top="0.75" bottom="0.75" header="0.3" footer="0.3"/>
  <pageSetup paperSize="8" orientation="landscape" r:id="rId1"/>
  <headerFooter>
    <oddHeader>&amp;L&amp;G&amp;C&amp;"Arial,Bold"&amp;11نموذج معايير درجات تقييم التأهيل المسبق</oddHeader>
    <oddFooter>&amp;L&amp;8Document No.:EPM-KD0-TP-000055-AR Rev000&amp;C&amp;8مستوى-3-E-خارجي
تخرج الوثائق الإلكترونية عن نطاق الضبط وقد تكون غير مُحدثة عند طباعتها.لذى يُرجى الرجوع إلى نظام إدارة المحتوى المؤسسي للحصول على آخر نُسخة.</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tabColor indexed="17"/>
  </sheetPr>
  <dimension ref="A2:B19"/>
  <sheetViews>
    <sheetView rightToLeft="1" view="pageLayout" zoomScale="85" zoomScaleNormal="100" zoomScalePageLayoutView="85" workbookViewId="0">
      <selection activeCell="C61" sqref="C61"/>
    </sheetView>
  </sheetViews>
  <sheetFormatPr defaultColWidth="9.1796875" defaultRowHeight="12.5" x14ac:dyDescent="0.25"/>
  <cols>
    <col min="1" max="1" width="18.7265625" style="1" customWidth="1"/>
    <col min="2" max="16384" width="9.1796875" style="1"/>
  </cols>
  <sheetData>
    <row r="2" spans="1:2" x14ac:dyDescent="0.25">
      <c r="A2" s="2" t="s">
        <v>12</v>
      </c>
      <c r="B2" s="1" t="s">
        <v>28</v>
      </c>
    </row>
    <row r="3" spans="1:2" x14ac:dyDescent="0.25">
      <c r="A3" s="2" t="s">
        <v>13</v>
      </c>
      <c r="B3" s="1" t="s">
        <v>29</v>
      </c>
    </row>
    <row r="4" spans="1:2" x14ac:dyDescent="0.25">
      <c r="A4" s="2"/>
    </row>
    <row r="5" spans="1:2" x14ac:dyDescent="0.25">
      <c r="A5" s="3" t="s">
        <v>14</v>
      </c>
      <c r="B5" s="15" t="s">
        <v>30</v>
      </c>
    </row>
    <row r="6" spans="1:2" x14ac:dyDescent="0.25">
      <c r="A6" s="3" t="s">
        <v>15</v>
      </c>
      <c r="B6" s="15" t="s">
        <v>31</v>
      </c>
    </row>
    <row r="7" spans="1:2" x14ac:dyDescent="0.25">
      <c r="A7" s="3" t="s">
        <v>16</v>
      </c>
      <c r="B7" s="15" t="s">
        <v>32</v>
      </c>
    </row>
    <row r="8" spans="1:2" x14ac:dyDescent="0.25">
      <c r="A8" s="3" t="s">
        <v>17</v>
      </c>
      <c r="B8" s="15" t="s">
        <v>33</v>
      </c>
    </row>
    <row r="9" spans="1:2" x14ac:dyDescent="0.25">
      <c r="A9" s="3" t="s">
        <v>18</v>
      </c>
      <c r="B9" s="15" t="s">
        <v>34</v>
      </c>
    </row>
    <row r="10" spans="1:2" x14ac:dyDescent="0.25">
      <c r="A10" s="3" t="s">
        <v>19</v>
      </c>
      <c r="B10" s="15" t="s">
        <v>35</v>
      </c>
    </row>
    <row r="11" spans="1:2" x14ac:dyDescent="0.25">
      <c r="A11" s="3" t="s">
        <v>20</v>
      </c>
      <c r="B11" s="15" t="s">
        <v>36</v>
      </c>
    </row>
    <row r="12" spans="1:2" x14ac:dyDescent="0.25">
      <c r="A12" s="3" t="s">
        <v>21</v>
      </c>
      <c r="B12" s="15" t="s">
        <v>37</v>
      </c>
    </row>
    <row r="13" spans="1:2" x14ac:dyDescent="0.25">
      <c r="A13" s="3" t="s">
        <v>22</v>
      </c>
      <c r="B13" s="15" t="s">
        <v>38</v>
      </c>
    </row>
    <row r="14" spans="1:2" x14ac:dyDescent="0.25">
      <c r="A14" s="3" t="s">
        <v>23</v>
      </c>
      <c r="B14" s="15" t="s">
        <v>39</v>
      </c>
    </row>
    <row r="15" spans="1:2" x14ac:dyDescent="0.25">
      <c r="A15" s="3" t="s">
        <v>24</v>
      </c>
      <c r="B15" s="15" t="s">
        <v>40</v>
      </c>
    </row>
    <row r="16" spans="1:2" x14ac:dyDescent="0.25">
      <c r="A16" s="3" t="s">
        <v>25</v>
      </c>
      <c r="B16" s="15" t="s">
        <v>41</v>
      </c>
    </row>
    <row r="18" spans="1:2" x14ac:dyDescent="0.25">
      <c r="A18" s="1" t="s">
        <v>26</v>
      </c>
      <c r="B18" s="1" t="s">
        <v>42</v>
      </c>
    </row>
    <row r="19" spans="1:2" x14ac:dyDescent="0.25">
      <c r="A19" s="1" t="s">
        <v>27</v>
      </c>
      <c r="B19" s="4" t="s">
        <v>43</v>
      </c>
    </row>
  </sheetData>
  <customSheetViews>
    <customSheetView guid="{4CC70D9B-966B-49AE-82DB-A720A82EF5A0}">
      <selection activeCell="B35" sqref="B35"/>
      <pageMargins left="0" right="0" top="0" bottom="0" header="0" footer="0"/>
      <pageSetup paperSize="9" orientation="portrait" horizontalDpi="300" verticalDpi="300" r:id="rId1"/>
      <headerFooter alignWithMargins="0"/>
    </customSheetView>
  </customSheetViews>
  <phoneticPr fontId="3" type="noConversion"/>
  <hyperlinks>
    <hyperlink ref="B19" r:id="rId2" display="imateen@bechtel.com" xr:uid="{00000000-0004-0000-0100-000000000000}"/>
  </hyperlinks>
  <pageMargins left="0.7" right="0.7" top="0.75" bottom="0.75" header="0.3" footer="0.3"/>
  <pageSetup paperSize="9" orientation="portrait" horizontalDpi="300" verticalDpi="300" r:id="rId3"/>
  <headerFooter>
    <oddHeader>&amp;L&amp;G&amp;C&amp;"Arial,Bold"&amp;11
نموذج معايير درجات تقييم التأهيل المسبق</oddHeader>
    <oddFooter xml:space="preserve">&amp;L&amp;8Document No.:  EPM-KD0-TP-000055-AR Rev. 000
&amp;C&amp;8Level - 3-E - External
Electronic documents once printed, are uncontrolled and may become out-dated. Refer to ECMS for current revision.&amp;R&amp;8Page &amp;P of &amp;N
</oddFooter>
  </headerFooter>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17"/>
  </sheetPr>
  <dimension ref="A2:E40"/>
  <sheetViews>
    <sheetView rightToLeft="1" view="pageLayout" zoomScale="85" zoomScaleNormal="100" zoomScaleSheetLayoutView="70" zoomScalePageLayoutView="85" workbookViewId="0">
      <selection activeCell="D5" sqref="D5:E5"/>
    </sheetView>
  </sheetViews>
  <sheetFormatPr defaultColWidth="9.1796875" defaultRowHeight="12.5" x14ac:dyDescent="0.25"/>
  <cols>
    <col min="1" max="1" width="4.81640625" style="2" customWidth="1"/>
    <col min="2" max="2" width="14.26953125" style="2" customWidth="1"/>
    <col min="3" max="3" width="15.1796875" style="2" customWidth="1"/>
    <col min="4" max="4" width="16.81640625" style="2" customWidth="1"/>
    <col min="5" max="5" width="35.1796875" style="2" customWidth="1"/>
    <col min="6" max="16384" width="9.1796875" style="2"/>
  </cols>
  <sheetData>
    <row r="2" spans="1:5" ht="13" x14ac:dyDescent="0.3">
      <c r="A2" s="8"/>
      <c r="B2" s="9"/>
      <c r="C2" s="10"/>
      <c r="D2" s="10"/>
      <c r="E2" s="8"/>
    </row>
    <row r="3" spans="1:5" ht="25.5" customHeight="1" x14ac:dyDescent="0.25">
      <c r="A3" s="3"/>
      <c r="B3" s="253" t="s">
        <v>44</v>
      </c>
      <c r="C3" s="254"/>
      <c r="D3" s="251" t="str">
        <f>Setup!B3</f>
        <v>[أدخل رقم العقد]</v>
      </c>
      <c r="E3" s="252"/>
    </row>
    <row r="4" spans="1:5" ht="8.25" customHeight="1" x14ac:dyDescent="0.25">
      <c r="A4" s="19"/>
      <c r="B4" s="208"/>
      <c r="C4" s="209"/>
      <c r="D4" s="209"/>
      <c r="E4" s="210"/>
    </row>
    <row r="5" spans="1:5" ht="27.75" customHeight="1" x14ac:dyDescent="0.25">
      <c r="A5" s="3"/>
      <c r="B5" s="253" t="s">
        <v>45</v>
      </c>
      <c r="C5" s="254"/>
      <c r="D5" s="251" t="str">
        <f>Setup!B2</f>
        <v>[أدخل اسم العقد]</v>
      </c>
      <c r="E5" s="252"/>
    </row>
    <row r="6" spans="1:5" ht="18" customHeight="1" x14ac:dyDescent="0.25">
      <c r="A6" s="20"/>
      <c r="B6" s="20"/>
      <c r="C6" s="20"/>
      <c r="D6" s="21"/>
      <c r="E6" s="18"/>
    </row>
    <row r="7" spans="1:5" ht="35.15" customHeight="1" x14ac:dyDescent="0.25">
      <c r="A7" s="3"/>
      <c r="B7" s="256" t="s">
        <v>46</v>
      </c>
      <c r="C7" s="256"/>
      <c r="D7" s="256"/>
      <c r="E7" s="29" t="s">
        <v>71</v>
      </c>
    </row>
    <row r="8" spans="1:5" ht="18" customHeight="1" x14ac:dyDescent="0.25">
      <c r="A8" s="3"/>
      <c r="B8" s="255" t="s">
        <v>47</v>
      </c>
      <c r="C8" s="255"/>
      <c r="D8" s="255"/>
      <c r="E8" s="22"/>
    </row>
    <row r="9" spans="1:5" ht="18" customHeight="1" x14ac:dyDescent="0.25">
      <c r="A9" s="3"/>
      <c r="B9" s="255" t="s">
        <v>48</v>
      </c>
      <c r="C9" s="255"/>
      <c r="D9" s="255"/>
      <c r="E9" s="22"/>
    </row>
    <row r="10" spans="1:5" ht="18" customHeight="1" x14ac:dyDescent="0.25">
      <c r="A10" s="3"/>
      <c r="B10" s="255" t="s">
        <v>49</v>
      </c>
      <c r="C10" s="255"/>
      <c r="D10" s="255"/>
      <c r="E10" s="22"/>
    </row>
    <row r="11" spans="1:5" ht="18" customHeight="1" x14ac:dyDescent="0.25">
      <c r="A11" s="3"/>
      <c r="B11" s="255" t="s">
        <v>50</v>
      </c>
      <c r="C11" s="255"/>
      <c r="D11" s="255"/>
      <c r="E11" s="22"/>
    </row>
    <row r="12" spans="1:5" ht="18" customHeight="1" x14ac:dyDescent="0.25">
      <c r="A12" s="3"/>
      <c r="B12" s="255" t="s">
        <v>51</v>
      </c>
      <c r="C12" s="255"/>
      <c r="D12" s="255"/>
      <c r="E12" s="22"/>
    </row>
    <row r="13" spans="1:5" ht="18" customHeight="1" x14ac:dyDescent="0.25">
      <c r="A13" s="3"/>
      <c r="B13" s="255" t="s">
        <v>52</v>
      </c>
      <c r="C13" s="255"/>
      <c r="D13" s="255"/>
      <c r="E13" s="22"/>
    </row>
    <row r="14" spans="1:5" ht="18" customHeight="1" x14ac:dyDescent="0.25">
      <c r="A14" s="3"/>
      <c r="B14" s="255" t="s">
        <v>53</v>
      </c>
      <c r="C14" s="255"/>
      <c r="D14" s="255"/>
      <c r="E14" s="22"/>
    </row>
    <row r="15" spans="1:5" ht="18" customHeight="1" x14ac:dyDescent="0.25">
      <c r="A15" s="3"/>
      <c r="B15" s="255" t="s">
        <v>54</v>
      </c>
      <c r="C15" s="255"/>
      <c r="D15" s="255"/>
      <c r="E15" s="22"/>
    </row>
    <row r="16" spans="1:5" ht="18" customHeight="1" x14ac:dyDescent="0.25">
      <c r="A16" s="3"/>
      <c r="B16" s="255" t="s">
        <v>55</v>
      </c>
      <c r="C16" s="255"/>
      <c r="D16" s="255"/>
      <c r="E16" s="22"/>
    </row>
    <row r="17" spans="1:5" ht="18" customHeight="1" x14ac:dyDescent="0.25">
      <c r="A17" s="3"/>
      <c r="B17" s="255" t="s">
        <v>55</v>
      </c>
      <c r="C17" s="255"/>
      <c r="D17" s="255"/>
      <c r="E17" s="22"/>
    </row>
    <row r="18" spans="1:5" ht="18" customHeight="1" x14ac:dyDescent="0.25">
      <c r="A18" s="3"/>
      <c r="B18" s="255" t="s">
        <v>55</v>
      </c>
      <c r="C18" s="255"/>
      <c r="D18" s="255"/>
      <c r="E18" s="22"/>
    </row>
    <row r="19" spans="1:5" ht="18" customHeight="1" x14ac:dyDescent="0.25">
      <c r="A19" s="3"/>
      <c r="B19" s="255" t="s">
        <v>55</v>
      </c>
      <c r="C19" s="255"/>
      <c r="D19" s="255"/>
      <c r="E19" s="22"/>
    </row>
    <row r="20" spans="1:5" ht="18" customHeight="1" x14ac:dyDescent="0.25">
      <c r="A20" s="23"/>
      <c r="B20" s="255" t="s">
        <v>55</v>
      </c>
      <c r="C20" s="255"/>
      <c r="D20" s="255"/>
      <c r="E20" s="22"/>
    </row>
    <row r="21" spans="1:5" ht="6.75" customHeight="1" x14ac:dyDescent="0.35">
      <c r="A21" s="3"/>
      <c r="B21" s="24"/>
      <c r="C21" s="23"/>
      <c r="D21" s="23"/>
      <c r="E21" s="23"/>
    </row>
    <row r="22" spans="1:5" ht="36" customHeight="1" x14ac:dyDescent="0.25">
      <c r="A22" s="3"/>
      <c r="B22" s="30" t="s">
        <v>56</v>
      </c>
      <c r="C22" s="29" t="s">
        <v>58</v>
      </c>
      <c r="D22" s="29" t="s">
        <v>70</v>
      </c>
      <c r="E22" s="29" t="s">
        <v>72</v>
      </c>
    </row>
    <row r="23" spans="1:5" s="13" customFormat="1" ht="14" x14ac:dyDescent="0.3">
      <c r="A23" s="25"/>
      <c r="B23" s="31">
        <v>1</v>
      </c>
      <c r="C23" s="77" t="s">
        <v>59</v>
      </c>
      <c r="D23" s="100">
        <v>5</v>
      </c>
      <c r="E23" s="26" t="s">
        <v>73</v>
      </c>
    </row>
    <row r="24" spans="1:5" s="13" customFormat="1" ht="14" x14ac:dyDescent="0.3">
      <c r="A24" s="25"/>
      <c r="B24" s="31">
        <v>2</v>
      </c>
      <c r="C24" s="77" t="s">
        <v>60</v>
      </c>
      <c r="D24" s="100" t="str">
        <f>SCORE!C9</f>
        <v>اجتياز/عدم اجتياز</v>
      </c>
      <c r="E24" s="26" t="s">
        <v>74</v>
      </c>
    </row>
    <row r="25" spans="1:5" s="13" customFormat="1" ht="14" x14ac:dyDescent="0.3">
      <c r="A25" s="25"/>
      <c r="B25" s="31">
        <v>3</v>
      </c>
      <c r="C25" s="77" t="s">
        <v>61</v>
      </c>
      <c r="D25" s="100">
        <f>SCORE!C10</f>
        <v>10</v>
      </c>
      <c r="E25" s="26" t="s">
        <v>75</v>
      </c>
    </row>
    <row r="26" spans="1:5" s="13" customFormat="1" ht="14" x14ac:dyDescent="0.3">
      <c r="A26" s="25"/>
      <c r="B26" s="31">
        <v>4</v>
      </c>
      <c r="C26" s="77" t="s">
        <v>62</v>
      </c>
      <c r="D26" s="100" t="str">
        <f>SCORE!C11</f>
        <v>اجتياز/عدم اجتياز</v>
      </c>
      <c r="E26" s="26" t="s">
        <v>76</v>
      </c>
    </row>
    <row r="27" spans="1:5" s="13" customFormat="1" ht="14" x14ac:dyDescent="0.3">
      <c r="A27" s="27"/>
      <c r="B27" s="31">
        <v>5</v>
      </c>
      <c r="C27" s="77" t="s">
        <v>63</v>
      </c>
      <c r="D27" s="100" t="str">
        <f>SCORE!C12</f>
        <v>اجتياز/عدم اجتياز</v>
      </c>
      <c r="E27" s="26" t="s">
        <v>77</v>
      </c>
    </row>
    <row r="28" spans="1:5" s="13" customFormat="1" ht="14" x14ac:dyDescent="0.3">
      <c r="A28" s="27"/>
      <c r="B28" s="31">
        <v>7</v>
      </c>
      <c r="C28" s="77" t="s">
        <v>64</v>
      </c>
      <c r="D28" s="100">
        <v>25</v>
      </c>
      <c r="E28" s="26" t="s">
        <v>78</v>
      </c>
    </row>
    <row r="29" spans="1:5" s="13" customFormat="1" ht="14" x14ac:dyDescent="0.3">
      <c r="A29" s="27"/>
      <c r="B29" s="31">
        <v>8</v>
      </c>
      <c r="C29" s="77" t="s">
        <v>65</v>
      </c>
      <c r="D29" s="100">
        <f>SCORE!C14</f>
        <v>20</v>
      </c>
      <c r="E29" s="26" t="s">
        <v>79</v>
      </c>
    </row>
    <row r="30" spans="1:5" s="13" customFormat="1" ht="14" x14ac:dyDescent="0.3">
      <c r="A30" s="25"/>
      <c r="B30" s="31">
        <v>9</v>
      </c>
      <c r="C30" s="77" t="s">
        <v>66</v>
      </c>
      <c r="D30" s="100">
        <f>SCORE!C15</f>
        <v>10</v>
      </c>
      <c r="E30" s="26" t="s">
        <v>80</v>
      </c>
    </row>
    <row r="31" spans="1:5" s="13" customFormat="1" ht="14" x14ac:dyDescent="0.3">
      <c r="A31" s="25"/>
      <c r="B31" s="31">
        <v>10</v>
      </c>
      <c r="C31" s="77" t="s">
        <v>67</v>
      </c>
      <c r="D31" s="100">
        <f>SCORE!C16</f>
        <v>10</v>
      </c>
      <c r="E31" s="26" t="s">
        <v>81</v>
      </c>
    </row>
    <row r="32" spans="1:5" s="13" customFormat="1" ht="14" x14ac:dyDescent="0.3">
      <c r="A32" s="25"/>
      <c r="B32" s="31">
        <v>11</v>
      </c>
      <c r="C32" s="77" t="s">
        <v>68</v>
      </c>
      <c r="D32" s="100">
        <f>SCORE!C17</f>
        <v>10</v>
      </c>
      <c r="E32" s="26" t="s">
        <v>82</v>
      </c>
    </row>
    <row r="33" spans="1:5" s="13" customFormat="1" ht="28" x14ac:dyDescent="0.3">
      <c r="A33" s="25"/>
      <c r="B33" s="31">
        <v>12</v>
      </c>
      <c r="C33" s="77" t="s">
        <v>69</v>
      </c>
      <c r="D33" s="100">
        <f>SCORE!C18</f>
        <v>10</v>
      </c>
      <c r="E33" s="26" t="s">
        <v>83</v>
      </c>
    </row>
    <row r="34" spans="1:5" s="13" customFormat="1" x14ac:dyDescent="0.25">
      <c r="A34" s="25"/>
      <c r="B34" s="258" t="s">
        <v>57</v>
      </c>
      <c r="C34" s="258"/>
      <c r="D34" s="259">
        <f>SUM(D23:D33)</f>
        <v>100</v>
      </c>
      <c r="E34" s="261"/>
    </row>
    <row r="35" spans="1:5" x14ac:dyDescent="0.25">
      <c r="A35" s="3"/>
      <c r="B35" s="258"/>
      <c r="C35" s="258"/>
      <c r="D35" s="259"/>
      <c r="E35" s="261"/>
    </row>
    <row r="36" spans="1:5" ht="9.75" customHeight="1" x14ac:dyDescent="0.5">
      <c r="A36" s="262"/>
      <c r="B36" s="262"/>
      <c r="C36" s="262"/>
      <c r="D36" s="262"/>
      <c r="E36" s="262"/>
    </row>
    <row r="37" spans="1:5" ht="14" x14ac:dyDescent="0.25">
      <c r="A37" s="260" t="s">
        <v>8</v>
      </c>
      <c r="B37" s="260"/>
      <c r="C37" s="260" t="s">
        <v>9</v>
      </c>
      <c r="D37" s="260"/>
      <c r="E37" s="29" t="s">
        <v>10</v>
      </c>
    </row>
    <row r="38" spans="1:5" ht="17.5" x14ac:dyDescent="0.35">
      <c r="A38" s="257"/>
      <c r="B38" s="257"/>
      <c r="C38" s="257"/>
      <c r="D38" s="257"/>
      <c r="E38" s="28"/>
    </row>
    <row r="39" spans="1:5" ht="17.5" x14ac:dyDescent="0.35">
      <c r="A39" s="257"/>
      <c r="B39" s="257"/>
      <c r="C39" s="257"/>
      <c r="D39" s="257"/>
      <c r="E39" s="28"/>
    </row>
    <row r="40" spans="1:5" ht="13" x14ac:dyDescent="0.3">
      <c r="A40" s="11"/>
      <c r="B40" s="11"/>
      <c r="C40" s="11"/>
      <c r="D40" s="11"/>
      <c r="E40" s="11"/>
    </row>
  </sheetData>
  <sortState xmlns:xlrd2="http://schemas.microsoft.com/office/spreadsheetml/2017/richdata2" ref="B23:E44">
    <sortCondition ref="B23:B44"/>
  </sortState>
  <customSheetViews>
    <customSheetView guid="{4CC70D9B-966B-49AE-82DB-A720A82EF5A0}" scale="70" showPageBreaks="1" printArea="1" view="pageBreakPreview">
      <selection activeCell="F24" sqref="F24"/>
      <pageMargins left="0" right="0" top="0" bottom="0" header="0" footer="0"/>
      <printOptions horizontalCentered="1"/>
      <pageSetup paperSize="9" scale="47" orientation="portrait" r:id="rId1"/>
      <headerFooter alignWithMargins="0"/>
    </customSheetView>
  </customSheetViews>
  <mergeCells count="28">
    <mergeCell ref="E34:E35"/>
    <mergeCell ref="C37:D37"/>
    <mergeCell ref="A36:E36"/>
    <mergeCell ref="B19:D19"/>
    <mergeCell ref="B17:D17"/>
    <mergeCell ref="B20:D20"/>
    <mergeCell ref="B18:D18"/>
    <mergeCell ref="C38:D38"/>
    <mergeCell ref="C39:D39"/>
    <mergeCell ref="B34:C35"/>
    <mergeCell ref="D34:D35"/>
    <mergeCell ref="A37:B37"/>
    <mergeCell ref="A38:B38"/>
    <mergeCell ref="A39:B39"/>
    <mergeCell ref="B14:D14"/>
    <mergeCell ref="B15:D15"/>
    <mergeCell ref="B16:D16"/>
    <mergeCell ref="B12:D12"/>
    <mergeCell ref="B11:D11"/>
    <mergeCell ref="D3:E3"/>
    <mergeCell ref="D5:E5"/>
    <mergeCell ref="B5:C5"/>
    <mergeCell ref="B3:C3"/>
    <mergeCell ref="B13:D13"/>
    <mergeCell ref="B7:D7"/>
    <mergeCell ref="B8:D8"/>
    <mergeCell ref="B9:D9"/>
    <mergeCell ref="B10:D10"/>
  </mergeCells>
  <phoneticPr fontId="3" type="noConversion"/>
  <conditionalFormatting sqref="D23:D33">
    <cfRule type="top10" dxfId="331" priority="91" rank="9"/>
    <cfRule type="top10" dxfId="330" priority="92" rank="2"/>
  </conditionalFormatting>
  <pageMargins left="0.7" right="0.7" top="0.75" bottom="0.75" header="0.3" footer="0.3"/>
  <pageSetup paperSize="9" orientation="portrait" r:id="rId2"/>
  <headerFooter>
    <oddHeader>&amp;L&amp;G&amp;C&amp;"Arial,Bold"&amp;11
نموذج معايير درجات تقييم التأهيل المسبق</oddHeader>
    <oddFooter xml:space="preserve">&amp;L&amp;8Document No.: EPM-KD0-TP-000055-AR Rev. 000
&amp;C&amp;8مستوى-3-E-خارجي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indexed="17"/>
  </sheetPr>
  <dimension ref="A1:G40"/>
  <sheetViews>
    <sheetView rightToLeft="1" view="pageLayout" zoomScale="70" zoomScaleNormal="100" zoomScaleSheetLayoutView="100" zoomScalePageLayoutView="70" workbookViewId="0">
      <selection activeCell="C11" sqref="C11"/>
    </sheetView>
  </sheetViews>
  <sheetFormatPr defaultColWidth="9.1796875" defaultRowHeight="13" x14ac:dyDescent="0.3"/>
  <cols>
    <col min="1" max="1" width="19.453125" style="11" customWidth="1"/>
    <col min="2" max="2" width="24" style="11" customWidth="1"/>
    <col min="3" max="3" width="37" style="11" bestFit="1" customWidth="1"/>
    <col min="4" max="7" width="25.7265625" style="11" customWidth="1"/>
    <col min="8" max="16384" width="9.1796875" style="11"/>
  </cols>
  <sheetData>
    <row r="1" spans="1:7" ht="14.5" x14ac:dyDescent="0.35">
      <c r="A1" s="14"/>
    </row>
    <row r="2" spans="1:7" ht="15.5" x14ac:dyDescent="0.35">
      <c r="A2" s="32" t="s">
        <v>84</v>
      </c>
      <c r="B2" s="175" t="s">
        <v>87</v>
      </c>
      <c r="C2" s="3"/>
      <c r="D2" s="3"/>
      <c r="E2" s="3"/>
      <c r="F2" s="3"/>
      <c r="G2" s="3"/>
    </row>
    <row r="3" spans="1:7" ht="14" x14ac:dyDescent="0.3">
      <c r="A3" s="32"/>
      <c r="B3" s="32"/>
      <c r="C3" s="3"/>
      <c r="D3" s="3"/>
      <c r="E3" s="3"/>
      <c r="F3" s="3"/>
      <c r="G3" s="3"/>
    </row>
    <row r="4" spans="1:7" ht="22.5" x14ac:dyDescent="0.45">
      <c r="A4" s="34" t="s">
        <v>85</v>
      </c>
      <c r="B4" s="25" t="str">
        <f>Setup!B3</f>
        <v>[أدخل رقم العقد]</v>
      </c>
      <c r="C4" s="3"/>
      <c r="D4" s="101" t="s">
        <v>89</v>
      </c>
      <c r="E4" s="36"/>
      <c r="F4" s="36"/>
      <c r="G4" s="37"/>
    </row>
    <row r="5" spans="1:7" ht="23" x14ac:dyDescent="0.5">
      <c r="A5" s="34" t="s">
        <v>86</v>
      </c>
      <c r="B5" s="25" t="str">
        <f>Setup!B2</f>
        <v>[أدخل اسم العقد]</v>
      </c>
      <c r="C5" s="3"/>
      <c r="D5" s="35"/>
      <c r="E5" s="36"/>
      <c r="F5" s="36"/>
      <c r="G5" s="37"/>
    </row>
    <row r="6" spans="1:7" ht="25.5" customHeight="1" x14ac:dyDescent="0.3">
      <c r="A6" s="3"/>
      <c r="B6" s="3"/>
      <c r="C6" s="3"/>
      <c r="D6" s="263" t="s">
        <v>90</v>
      </c>
      <c r="E6" s="264"/>
      <c r="F6" s="264"/>
      <c r="G6" s="265"/>
    </row>
    <row r="7" spans="1:7" ht="35.25" customHeight="1" x14ac:dyDescent="0.3">
      <c r="A7" s="39" t="s">
        <v>56</v>
      </c>
      <c r="B7" s="39" t="s">
        <v>88</v>
      </c>
      <c r="C7" s="39" t="s">
        <v>72</v>
      </c>
      <c r="D7" s="39" t="s">
        <v>91</v>
      </c>
      <c r="E7" s="39" t="s">
        <v>99</v>
      </c>
      <c r="F7" s="39" t="s">
        <v>100</v>
      </c>
      <c r="G7" s="39" t="s">
        <v>101</v>
      </c>
    </row>
    <row r="8" spans="1:7" s="12" customFormat="1" ht="28.5" customHeight="1" x14ac:dyDescent="0.25">
      <c r="A8" s="31">
        <v>1</v>
      </c>
      <c r="B8" s="102" t="str">
        <f>'Eval TEAM'!C23</f>
        <v>القسم 1</v>
      </c>
      <c r="C8" s="211" t="str">
        <f>'Eval TEAM'!E23</f>
        <v>معلومات عامة</v>
      </c>
      <c r="D8" s="38" t="s">
        <v>92</v>
      </c>
      <c r="E8" s="38" t="s">
        <v>92</v>
      </c>
      <c r="F8" s="38" t="s">
        <v>92</v>
      </c>
      <c r="G8" s="38" t="s">
        <v>92</v>
      </c>
    </row>
    <row r="9" spans="1:7" s="12" customFormat="1" ht="28.5" customHeight="1" x14ac:dyDescent="0.25">
      <c r="A9" s="31">
        <v>2</v>
      </c>
      <c r="B9" s="102" t="str">
        <f>'Eval TEAM'!C24</f>
        <v xml:space="preserve">القسم 2 </v>
      </c>
      <c r="C9" s="211" t="str">
        <f>'Eval TEAM'!E24</f>
        <v>المعلومات المالية</v>
      </c>
      <c r="D9" s="38" t="s">
        <v>92</v>
      </c>
      <c r="E9" s="38" t="s">
        <v>92</v>
      </c>
      <c r="F9" s="38" t="s">
        <v>92</v>
      </c>
      <c r="G9" s="38" t="s">
        <v>92</v>
      </c>
    </row>
    <row r="10" spans="1:7" s="12" customFormat="1" ht="28.5" customHeight="1" x14ac:dyDescent="0.25">
      <c r="A10" s="31">
        <v>3</v>
      </c>
      <c r="B10" s="102" t="str">
        <f>'Eval TEAM'!C25</f>
        <v>القسم 3</v>
      </c>
      <c r="C10" s="211" t="str">
        <f>'Eval TEAM'!E25</f>
        <v>مخطط الهيكل التنظيمي والموظفين الرئيسيين</v>
      </c>
      <c r="D10" s="38" t="s">
        <v>93</v>
      </c>
      <c r="E10" s="38" t="s">
        <v>93</v>
      </c>
      <c r="F10" s="38" t="s">
        <v>93</v>
      </c>
      <c r="G10" s="38" t="s">
        <v>93</v>
      </c>
    </row>
    <row r="11" spans="1:7" s="12" customFormat="1" ht="28.5" customHeight="1" x14ac:dyDescent="0.25">
      <c r="A11" s="31">
        <v>4</v>
      </c>
      <c r="B11" s="102" t="str">
        <f>'Eval TEAM'!C26</f>
        <v>القسم 4</v>
      </c>
      <c r="C11" s="211" t="str">
        <f>'Eval TEAM'!E26</f>
        <v xml:space="preserve">الشهادات والرخص / الجودة </v>
      </c>
      <c r="D11" s="38" t="s">
        <v>94</v>
      </c>
      <c r="E11" s="38" t="s">
        <v>94</v>
      </c>
      <c r="F11" s="38" t="s">
        <v>94</v>
      </c>
      <c r="G11" s="38" t="s">
        <v>94</v>
      </c>
    </row>
    <row r="12" spans="1:7" s="12" customFormat="1" ht="28.5" customHeight="1" x14ac:dyDescent="0.25">
      <c r="A12" s="31">
        <v>5</v>
      </c>
      <c r="B12" s="102" t="str">
        <f>'Eval TEAM'!C27</f>
        <v>القسم 5</v>
      </c>
      <c r="C12" s="211" t="str">
        <f>'Eval TEAM'!E27</f>
        <v>الصحة والسلامة والأمن والبيئة</v>
      </c>
      <c r="D12" s="38" t="s">
        <v>95</v>
      </c>
      <c r="E12" s="38" t="s">
        <v>95</v>
      </c>
      <c r="F12" s="38" t="s">
        <v>95</v>
      </c>
      <c r="G12" s="38" t="s">
        <v>95</v>
      </c>
    </row>
    <row r="13" spans="1:7" s="12" customFormat="1" ht="28.5" customHeight="1" x14ac:dyDescent="0.25">
      <c r="A13" s="31">
        <v>6</v>
      </c>
      <c r="B13" s="102" t="str">
        <f>'Eval TEAM'!C28</f>
        <v>القسم 6</v>
      </c>
      <c r="C13" s="211" t="str">
        <f>'Eval TEAM'!E28</f>
        <v>الموارد (من جميع أنحاء العالم)</v>
      </c>
      <c r="D13" s="38" t="s">
        <v>93</v>
      </c>
      <c r="E13" s="38" t="s">
        <v>93</v>
      </c>
      <c r="F13" s="38" t="s">
        <v>93</v>
      </c>
      <c r="G13" s="38" t="s">
        <v>93</v>
      </c>
    </row>
    <row r="14" spans="1:7" s="12" customFormat="1" ht="28.5" customHeight="1" x14ac:dyDescent="0.25">
      <c r="A14" s="31">
        <f>A13+1</f>
        <v>7</v>
      </c>
      <c r="B14" s="102" t="str">
        <f>'Eval TEAM'!C29</f>
        <v>القسم 7</v>
      </c>
      <c r="C14" s="211" t="str">
        <f>'Eval TEAM'!E29</f>
        <v>بيان الخبرة</v>
      </c>
      <c r="D14" s="38" t="s">
        <v>96</v>
      </c>
      <c r="E14" s="38" t="s">
        <v>96</v>
      </c>
      <c r="F14" s="38" t="s">
        <v>96</v>
      </c>
      <c r="G14" s="38" t="s">
        <v>96</v>
      </c>
    </row>
    <row r="15" spans="1:7" s="12" customFormat="1" ht="28.5" customHeight="1" x14ac:dyDescent="0.25">
      <c r="A15" s="31">
        <f t="shared" ref="A15:A18" si="0">A14+1</f>
        <v>8</v>
      </c>
      <c r="B15" s="102" t="str">
        <f>'Eval TEAM'!C30</f>
        <v>القسم 8</v>
      </c>
      <c r="C15" s="211" t="str">
        <f>'Eval TEAM'!E30</f>
        <v>المستشارون المتعاقدون من الباطن</v>
      </c>
      <c r="D15" s="38" t="s">
        <v>92</v>
      </c>
      <c r="E15" s="38" t="s">
        <v>92</v>
      </c>
      <c r="F15" s="38" t="s">
        <v>92</v>
      </c>
      <c r="G15" s="38" t="s">
        <v>92</v>
      </c>
    </row>
    <row r="16" spans="1:7" s="12" customFormat="1" ht="28.5" customHeight="1" x14ac:dyDescent="0.25">
      <c r="A16" s="31">
        <f t="shared" si="0"/>
        <v>9</v>
      </c>
      <c r="B16" s="102" t="str">
        <f>'Eval TEAM'!C31</f>
        <v>القسم 9</v>
      </c>
      <c r="C16" s="211" t="str">
        <f>'Eval TEAM'!E31</f>
        <v>استراتيجية الاستعانة بالموارد</v>
      </c>
      <c r="D16" s="38" t="s">
        <v>93</v>
      </c>
      <c r="E16" s="38" t="s">
        <v>93</v>
      </c>
      <c r="F16" s="38" t="s">
        <v>93</v>
      </c>
      <c r="G16" s="38" t="s">
        <v>93</v>
      </c>
    </row>
    <row r="17" spans="1:7" s="12" customFormat="1" ht="28.5" customHeight="1" x14ac:dyDescent="0.25">
      <c r="A17" s="31">
        <f t="shared" si="0"/>
        <v>10</v>
      </c>
      <c r="B17" s="102" t="str">
        <f>'Eval TEAM'!C32</f>
        <v>القسم 10</v>
      </c>
      <c r="C17" s="211" t="str">
        <f>'Eval TEAM'!E32</f>
        <v>الأتمتة والقدرة على إدارة البيانات والخبرة</v>
      </c>
      <c r="D17" s="38" t="s">
        <v>97</v>
      </c>
      <c r="E17" s="38" t="s">
        <v>97</v>
      </c>
      <c r="F17" s="38" t="s">
        <v>97</v>
      </c>
      <c r="G17" s="38" t="s">
        <v>97</v>
      </c>
    </row>
    <row r="18" spans="1:7" s="12" customFormat="1" ht="39" customHeight="1" x14ac:dyDescent="0.25">
      <c r="A18" s="31">
        <f t="shared" si="0"/>
        <v>11</v>
      </c>
      <c r="B18" s="102" t="str">
        <f>'Eval TEAM'!C33</f>
        <v>القسم 11</v>
      </c>
      <c r="C18" s="211" t="str">
        <f>'Eval TEAM'!E33</f>
        <v>إدارة الوثائق، والاحتفاظ بالسجلات ونظام إدارة المحتوى المؤسسي</v>
      </c>
      <c r="D18" s="38" t="s">
        <v>98</v>
      </c>
      <c r="E18" s="38" t="s">
        <v>98</v>
      </c>
      <c r="F18" s="38" t="s">
        <v>98</v>
      </c>
      <c r="G18" s="38" t="s">
        <v>98</v>
      </c>
    </row>
    <row r="40" spans="5:5" x14ac:dyDescent="0.3">
      <c r="E40" s="173"/>
    </row>
  </sheetData>
  <sortState xmlns:xlrd2="http://schemas.microsoft.com/office/spreadsheetml/2017/richdata2" ref="A8:C29">
    <sortCondition ref="A8:A29"/>
  </sortState>
  <customSheetViews>
    <customSheetView guid="{4CC70D9B-966B-49AE-82DB-A720A82EF5A0}" scale="85" showPageBreaks="1" printArea="1" view="pageBreakPreview">
      <selection activeCell="G15" sqref="G15:G16"/>
      <colBreaks count="1" manualBreakCount="1">
        <brk id="8" max="29" man="1"/>
      </colBreaks>
      <pageMargins left="0" right="0" top="0" bottom="0" header="0" footer="0"/>
      <pageSetup paperSize="9" scale="59" orientation="landscape" r:id="rId1"/>
      <headerFooter alignWithMargins="0"/>
    </customSheetView>
  </customSheetViews>
  <mergeCells count="1">
    <mergeCell ref="D6:G6"/>
  </mergeCells>
  <phoneticPr fontId="3" type="noConversion"/>
  <pageMargins left="0.7" right="0.7" top="0.75" bottom="0.75" header="0.3" footer="0.3"/>
  <pageSetup paperSize="8" orientation="landscape" r:id="rId2"/>
  <headerFooter>
    <oddHeader>&amp;L&amp;G&amp;C&amp;"Arial,Bold"&amp;11نموذج معايير درجات تقييم التأهيل المسبق</oddHeader>
    <oddFooter xml:space="preserve">&amp;L&amp;8Document No.:EPM-KD0-TP-000055-AR Rev 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indexed="17"/>
  </sheetPr>
  <dimension ref="A1:R40"/>
  <sheetViews>
    <sheetView rightToLeft="1" view="pageLayout" zoomScale="70" zoomScaleNormal="100" zoomScaleSheetLayoutView="110" zoomScalePageLayoutView="70" workbookViewId="0">
      <selection activeCell="E45" sqref="E45"/>
    </sheetView>
  </sheetViews>
  <sheetFormatPr defaultColWidth="9.1796875" defaultRowHeight="12.5" x14ac:dyDescent="0.25"/>
  <cols>
    <col min="1" max="1" width="8.26953125" style="2" customWidth="1"/>
    <col min="2" max="2" width="11.1796875" style="2" customWidth="1"/>
    <col min="3" max="3" width="11.81640625" style="2" customWidth="1"/>
    <col min="4" max="4" width="52.1796875" style="2" customWidth="1"/>
    <col min="5" max="5" width="10.453125" style="2" customWidth="1"/>
    <col min="6" max="17" width="8.26953125" style="2" customWidth="1"/>
    <col min="18" max="18" width="1.453125" style="2" customWidth="1"/>
    <col min="19" max="16384" width="9.1796875" style="2"/>
  </cols>
  <sheetData>
    <row r="1" spans="1:18" ht="15.5" x14ac:dyDescent="0.35">
      <c r="A1" s="3"/>
      <c r="B1" s="3"/>
      <c r="C1" s="175" t="s">
        <v>109</v>
      </c>
      <c r="D1" s="40"/>
      <c r="E1" s="40"/>
      <c r="F1" s="3"/>
      <c r="G1" s="3"/>
      <c r="H1" s="3"/>
      <c r="I1" s="3"/>
      <c r="J1" s="3"/>
      <c r="K1" s="3"/>
      <c r="L1" s="3"/>
      <c r="M1" s="3"/>
      <c r="N1" s="3"/>
      <c r="O1" s="3"/>
      <c r="P1" s="3"/>
      <c r="Q1" s="3"/>
      <c r="R1" s="3"/>
    </row>
    <row r="2" spans="1:18" ht="14" x14ac:dyDescent="0.3">
      <c r="A2" s="40"/>
      <c r="B2" s="3"/>
      <c r="C2" s="3"/>
      <c r="D2" s="3"/>
      <c r="E2" s="3"/>
      <c r="F2" s="3"/>
      <c r="G2" s="3"/>
      <c r="H2" s="3"/>
      <c r="I2" s="3"/>
      <c r="J2" s="3"/>
      <c r="K2" s="3"/>
      <c r="L2" s="3"/>
      <c r="M2" s="3"/>
      <c r="N2" s="3"/>
      <c r="O2" s="3"/>
      <c r="P2" s="3"/>
      <c r="Q2" s="3"/>
      <c r="R2" s="3"/>
    </row>
    <row r="3" spans="1:18" ht="14" x14ac:dyDescent="0.3">
      <c r="A3" s="33" t="s">
        <v>102</v>
      </c>
      <c r="B3" s="3"/>
      <c r="C3" s="3" t="str">
        <f>Setup!B3</f>
        <v>[أدخل رقم العقد]</v>
      </c>
      <c r="D3" s="3"/>
      <c r="E3" s="3"/>
      <c r="F3" s="3"/>
      <c r="G3" s="3"/>
      <c r="H3" s="3"/>
      <c r="I3" s="3"/>
      <c r="J3" s="3"/>
      <c r="K3" s="3"/>
      <c r="L3" s="3"/>
      <c r="M3" s="3"/>
      <c r="N3" s="3"/>
      <c r="O3" s="3"/>
      <c r="P3" s="3"/>
      <c r="Q3" s="3"/>
      <c r="R3" s="3"/>
    </row>
    <row r="4" spans="1:18" ht="14" x14ac:dyDescent="0.3">
      <c r="A4" s="33" t="s">
        <v>103</v>
      </c>
      <c r="B4" s="3"/>
      <c r="C4" s="3" t="str">
        <f>Setup!B2</f>
        <v>[أدخل اسم العقد]</v>
      </c>
      <c r="D4" s="3"/>
      <c r="E4" s="3"/>
      <c r="F4" s="3"/>
      <c r="G4" s="3"/>
      <c r="H4" s="3"/>
      <c r="I4" s="3"/>
      <c r="J4" s="3"/>
      <c r="K4" s="3"/>
      <c r="L4" s="3"/>
      <c r="M4" s="3"/>
      <c r="N4" s="3"/>
      <c r="O4" s="3"/>
      <c r="P4" s="3"/>
      <c r="Q4" s="3"/>
      <c r="R4" s="3"/>
    </row>
    <row r="5" spans="1:18" ht="14" x14ac:dyDescent="0.3">
      <c r="A5" s="33"/>
      <c r="B5" s="3"/>
      <c r="C5" s="3"/>
      <c r="D5" s="3"/>
      <c r="E5" s="3"/>
      <c r="F5" s="3"/>
      <c r="G5" s="3"/>
      <c r="H5" s="3"/>
      <c r="I5" s="3"/>
      <c r="J5" s="3"/>
      <c r="K5" s="3"/>
      <c r="L5" s="3"/>
      <c r="M5" s="3"/>
      <c r="N5" s="3"/>
      <c r="O5" s="3"/>
      <c r="P5" s="3"/>
      <c r="Q5" s="3"/>
      <c r="R5" s="3"/>
    </row>
    <row r="6" spans="1:18" ht="13" x14ac:dyDescent="0.25">
      <c r="A6" s="281" t="s">
        <v>104</v>
      </c>
      <c r="B6" s="279" t="s">
        <v>58</v>
      </c>
      <c r="C6" s="279" t="s">
        <v>110</v>
      </c>
      <c r="D6" s="275" t="s">
        <v>72</v>
      </c>
      <c r="E6" s="275" t="s">
        <v>123</v>
      </c>
      <c r="F6" s="279" t="s">
        <v>125</v>
      </c>
      <c r="G6" s="279"/>
      <c r="H6" s="279"/>
      <c r="I6" s="279"/>
      <c r="J6" s="279"/>
      <c r="K6" s="279"/>
      <c r="L6" s="279"/>
      <c r="M6" s="279"/>
      <c r="N6" s="279"/>
      <c r="O6" s="279"/>
      <c r="P6" s="279"/>
      <c r="Q6" s="279"/>
      <c r="R6" s="3"/>
    </row>
    <row r="7" spans="1:18" ht="41.5" x14ac:dyDescent="0.25">
      <c r="A7" s="281"/>
      <c r="B7" s="279"/>
      <c r="C7" s="280"/>
      <c r="D7" s="276"/>
      <c r="E7" s="276"/>
      <c r="F7" s="52" t="str">
        <f>Setup!B5</f>
        <v>[اسم مقدم العطاء رقم 1]</v>
      </c>
      <c r="G7" s="52" t="str">
        <f>Setup!B6</f>
        <v>[اسم مقدم العطاء رقم 2]</v>
      </c>
      <c r="H7" s="52" t="str">
        <f>Setup!B7</f>
        <v>[اسم مقدم العطاء رقم 3]</v>
      </c>
      <c r="I7" s="52" t="str">
        <f>Setup!B8</f>
        <v>[اسم مقدم العطاء رقم 4]</v>
      </c>
      <c r="J7" s="52" t="str">
        <f>Setup!B9</f>
        <v>[اسم مقدم العطاء رقم 5]</v>
      </c>
      <c r="K7" s="52" t="str">
        <f>Setup!B10</f>
        <v>[اسم مقدم العطاء رقم 6]</v>
      </c>
      <c r="L7" s="52" t="str">
        <f>Setup!B11</f>
        <v>[اسم مقدم العطاء رقم 7]</v>
      </c>
      <c r="M7" s="52" t="str">
        <f>Setup!B12</f>
        <v>[اسم مقدم العطاء رقم 8]</v>
      </c>
      <c r="N7" s="52" t="str">
        <f>Setup!B13</f>
        <v>[اسم مقدم العطاء رقم 9]</v>
      </c>
      <c r="O7" s="52" t="str">
        <f>Setup!B14</f>
        <v>[اسم مقدم العطاء رقم 10]</v>
      </c>
      <c r="P7" s="52" t="str">
        <f>Setup!B15</f>
        <v>[اسم مقدم العطاء رقم 11]</v>
      </c>
      <c r="Q7" s="52" t="str">
        <f>Setup!B16</f>
        <v>[اسم مقدم العطاء رقم 12]</v>
      </c>
      <c r="R7" s="3"/>
    </row>
    <row r="8" spans="1:18" ht="13" x14ac:dyDescent="0.25">
      <c r="A8" s="123">
        <v>1</v>
      </c>
      <c r="B8" s="124" t="str">
        <f>Contents!B8</f>
        <v>القسم 1</v>
      </c>
      <c r="C8" s="125">
        <v>5</v>
      </c>
      <c r="D8" s="212" t="str">
        <f>'Eval TEAM'!E23</f>
        <v>معلومات عامة</v>
      </c>
      <c r="E8" s="126"/>
      <c r="F8" s="53">
        <f>'Section 1'!C15</f>
        <v>5</v>
      </c>
      <c r="G8" s="53">
        <f>'Section 1'!E15</f>
        <v>5</v>
      </c>
      <c r="H8" s="53">
        <f>'Section 1'!G15</f>
        <v>5</v>
      </c>
      <c r="I8" s="53">
        <f>'Section 1'!I15</f>
        <v>5</v>
      </c>
      <c r="J8" s="53">
        <f>'Section 1'!K15</f>
        <v>5</v>
      </c>
      <c r="K8" s="53" t="e">
        <f>'Section 1'!#REF!</f>
        <v>#REF!</v>
      </c>
      <c r="L8" s="53" t="e">
        <f>'Section 1'!#REF!</f>
        <v>#REF!</v>
      </c>
      <c r="M8" s="53" t="e">
        <f>'Section 1'!#REF!</f>
        <v>#REF!</v>
      </c>
      <c r="N8" s="53" t="e">
        <f>'Section 1'!#REF!</f>
        <v>#REF!</v>
      </c>
      <c r="O8" s="53" t="e">
        <f>'Section 1'!#REF!</f>
        <v>#REF!</v>
      </c>
      <c r="P8" s="53" t="e">
        <f>'Section 1'!#REF!</f>
        <v>#REF!</v>
      </c>
      <c r="Q8" s="53" t="e">
        <f>'Section 1'!#REF!</f>
        <v>#REF!</v>
      </c>
      <c r="R8" s="3"/>
    </row>
    <row r="9" spans="1:18" ht="13" x14ac:dyDescent="0.25">
      <c r="A9" s="123">
        <v>2</v>
      </c>
      <c r="B9" s="124" t="str">
        <f>Contents!B9</f>
        <v xml:space="preserve">القسم 2 </v>
      </c>
      <c r="C9" s="125" t="s">
        <v>111</v>
      </c>
      <c r="D9" s="212" t="str">
        <f>'Eval TEAM'!E24</f>
        <v>المعلومات المالية</v>
      </c>
      <c r="E9" s="126" t="s">
        <v>124</v>
      </c>
      <c r="F9" s="53" t="str">
        <f>'Section 2'!C18</f>
        <v>PASS</v>
      </c>
      <c r="G9" s="53" t="str">
        <f>'Section 2'!E18</f>
        <v>PASS</v>
      </c>
      <c r="H9" s="53" t="str">
        <f>'Section 2'!G18</f>
        <v>PASS</v>
      </c>
      <c r="I9" s="53" t="str">
        <f>'Section 2'!I18</f>
        <v>PASS</v>
      </c>
      <c r="J9" s="53" t="str">
        <f>'Section 2'!K18</f>
        <v>PASS</v>
      </c>
      <c r="K9" s="53" t="str">
        <f>'Section 2'!M18</f>
        <v>PASS</v>
      </c>
      <c r="L9" s="53" t="str">
        <f>'Section 2'!O18</f>
        <v>PASS</v>
      </c>
      <c r="M9" s="53" t="str">
        <f>'Section 2'!Q18</f>
        <v>PASS</v>
      </c>
      <c r="N9" s="53" t="str">
        <f>'Section 2'!S18</f>
        <v>PASS</v>
      </c>
      <c r="O9" s="53" t="str">
        <f>'Section 2'!U18</f>
        <v>PASS</v>
      </c>
      <c r="P9" s="53" t="str">
        <f>'Section 2'!W18</f>
        <v>PASS</v>
      </c>
      <c r="Q9" s="53" t="str">
        <f>'Section 2'!Y18</f>
        <v>PASS</v>
      </c>
      <c r="R9" s="3"/>
    </row>
    <row r="10" spans="1:18" ht="13" x14ac:dyDescent="0.25">
      <c r="A10" s="123">
        <v>3</v>
      </c>
      <c r="B10" s="124" t="str">
        <f>Contents!B10</f>
        <v>القسم 3</v>
      </c>
      <c r="C10" s="125">
        <v>10</v>
      </c>
      <c r="D10" s="212" t="str">
        <f>'Eval TEAM'!E25</f>
        <v>مخطط الهيكل التنظيمي والموظفين الرئيسيين</v>
      </c>
      <c r="E10" s="126"/>
      <c r="F10" s="53">
        <f>'Section 3'!C24</f>
        <v>10</v>
      </c>
      <c r="G10" s="53">
        <f>'Section 3'!E24</f>
        <v>10</v>
      </c>
      <c r="H10" s="53">
        <f>'Section 3'!G24</f>
        <v>10</v>
      </c>
      <c r="I10" s="53">
        <f>'Section 3'!I24</f>
        <v>10</v>
      </c>
      <c r="J10" s="53">
        <f>'Section 3'!K24</f>
        <v>10</v>
      </c>
      <c r="K10" s="53">
        <f>'Section 3'!M24</f>
        <v>10</v>
      </c>
      <c r="L10" s="53">
        <f>'Section 3'!O24</f>
        <v>10</v>
      </c>
      <c r="M10" s="53">
        <f>'Section 3'!Q24</f>
        <v>10</v>
      </c>
      <c r="N10" s="53">
        <f>'Section 3'!S24</f>
        <v>10</v>
      </c>
      <c r="O10" s="53">
        <f>'Section 3'!U24</f>
        <v>10</v>
      </c>
      <c r="P10" s="53">
        <f>'Section 3'!W24</f>
        <v>10</v>
      </c>
      <c r="Q10" s="53">
        <f>'Section 3'!Y24</f>
        <v>10</v>
      </c>
      <c r="R10" s="3"/>
    </row>
    <row r="11" spans="1:18" ht="13" x14ac:dyDescent="0.25">
      <c r="A11" s="123">
        <v>4</v>
      </c>
      <c r="B11" s="124" t="str">
        <f>Contents!B11</f>
        <v>القسم 4</v>
      </c>
      <c r="C11" s="125" t="s">
        <v>111</v>
      </c>
      <c r="D11" s="212" t="str">
        <f>'Eval TEAM'!E26</f>
        <v xml:space="preserve">الشهادات والرخص / الجودة </v>
      </c>
      <c r="E11" s="126" t="s">
        <v>124</v>
      </c>
      <c r="F11" s="53" t="str">
        <f>'Section 4'!C18</f>
        <v>FAIL</v>
      </c>
      <c r="G11" s="53" t="str">
        <f>'Section 4'!E18</f>
        <v>FAIL</v>
      </c>
      <c r="H11" s="53" t="str">
        <f>'Section 4'!G18</f>
        <v>FAIL</v>
      </c>
      <c r="I11" s="53" t="str">
        <f>'Section 4'!I18</f>
        <v>FAIL</v>
      </c>
      <c r="J11" s="53" t="str">
        <f>'Section 4'!K18</f>
        <v>FAIL</v>
      </c>
      <c r="K11" s="53" t="str">
        <f>'Section 4'!M18</f>
        <v>FAIL</v>
      </c>
      <c r="L11" s="53" t="str">
        <f>'Section 4'!O18</f>
        <v>FAIL</v>
      </c>
      <c r="M11" s="53" t="str">
        <f>'Section 4'!Q18</f>
        <v>FAIL</v>
      </c>
      <c r="N11" s="53" t="str">
        <f>'Section 4'!S18</f>
        <v>FAIL</v>
      </c>
      <c r="O11" s="53" t="str">
        <f>'Section 4'!U18</f>
        <v>FAIL</v>
      </c>
      <c r="P11" s="53" t="str">
        <f>'Section 4'!W18</f>
        <v>FAIL</v>
      </c>
      <c r="Q11" s="53" t="str">
        <f>'Section 4'!Y18</f>
        <v>FAIL</v>
      </c>
      <c r="R11" s="3"/>
    </row>
    <row r="12" spans="1:18" ht="13" x14ac:dyDescent="0.25">
      <c r="A12" s="123">
        <v>5</v>
      </c>
      <c r="B12" s="124" t="str">
        <f>Contents!B12</f>
        <v>القسم 5</v>
      </c>
      <c r="C12" s="125" t="s">
        <v>111</v>
      </c>
      <c r="D12" s="212" t="str">
        <f>'Eval TEAM'!E27</f>
        <v>الصحة والسلامة والأمن والبيئة</v>
      </c>
      <c r="E12" s="126" t="s">
        <v>124</v>
      </c>
      <c r="F12" s="53" t="str">
        <f>'Section 5'!C18</f>
        <v>PASS</v>
      </c>
      <c r="G12" s="53" t="str">
        <f>'Section 5'!E18</f>
        <v>PASS</v>
      </c>
      <c r="H12" s="53" t="str">
        <f>'Section 5'!G18</f>
        <v>PASS</v>
      </c>
      <c r="I12" s="53" t="str">
        <f>'Section 5'!I18</f>
        <v>PASS</v>
      </c>
      <c r="J12" s="53" t="str">
        <f>'Section 5'!K18</f>
        <v>PASS</v>
      </c>
      <c r="K12" s="53" t="str">
        <f>'Section 5'!M18</f>
        <v>PASS</v>
      </c>
      <c r="L12" s="53" t="str">
        <f>'Section 5'!O18</f>
        <v>PASS</v>
      </c>
      <c r="M12" s="53" t="str">
        <f>'Section 5'!Q18</f>
        <v>PASS</v>
      </c>
      <c r="N12" s="53" t="str">
        <f>'Section 5'!S18</f>
        <v>PASS</v>
      </c>
      <c r="O12" s="53" t="str">
        <f>'Section 5'!U18</f>
        <v>PASS</v>
      </c>
      <c r="P12" s="53" t="str">
        <f>'Section 5'!W18</f>
        <v>PASS</v>
      </c>
      <c r="Q12" s="53" t="str">
        <f>'Section 5'!Y18</f>
        <v>PASS</v>
      </c>
      <c r="R12" s="3"/>
    </row>
    <row r="13" spans="1:18" ht="13" x14ac:dyDescent="0.25">
      <c r="A13" s="123">
        <v>7</v>
      </c>
      <c r="B13" s="124" t="str">
        <f>Contents!B13</f>
        <v>القسم 6</v>
      </c>
      <c r="C13" s="125">
        <v>25</v>
      </c>
      <c r="D13" s="212" t="str">
        <f>'Eval TEAM'!E28</f>
        <v>الموارد (من جميع أنحاء العالم)</v>
      </c>
      <c r="E13" s="126"/>
      <c r="F13" s="142">
        <f>'Section 6'!C42</f>
        <v>25</v>
      </c>
      <c r="G13" s="142">
        <f>'Section 6'!E42</f>
        <v>0</v>
      </c>
      <c r="H13" s="142">
        <f>'Section 6'!G42</f>
        <v>25</v>
      </c>
      <c r="I13" s="142">
        <f>'Section 6'!I42</f>
        <v>25</v>
      </c>
      <c r="J13" s="142">
        <f>'Section 6'!K42</f>
        <v>25</v>
      </c>
      <c r="K13" s="142">
        <f>'Section 6'!M42</f>
        <v>25</v>
      </c>
      <c r="L13" s="142">
        <f>'Section 6'!O42</f>
        <v>25</v>
      </c>
      <c r="M13" s="142">
        <f>'Section 6'!Q42</f>
        <v>25</v>
      </c>
      <c r="N13" s="142">
        <f>'Section 6'!S42</f>
        <v>25</v>
      </c>
      <c r="O13" s="142">
        <f>'Section 6'!U42</f>
        <v>25</v>
      </c>
      <c r="P13" s="142">
        <f>'Section 6'!W42</f>
        <v>25</v>
      </c>
      <c r="Q13" s="142">
        <f>'Section 6'!Y42</f>
        <v>25</v>
      </c>
      <c r="R13" s="3"/>
    </row>
    <row r="14" spans="1:18" ht="13" x14ac:dyDescent="0.25">
      <c r="A14" s="123">
        <v>8</v>
      </c>
      <c r="B14" s="124" t="str">
        <f>Contents!B14</f>
        <v>القسم 7</v>
      </c>
      <c r="C14" s="125">
        <v>20</v>
      </c>
      <c r="D14" s="212" t="str">
        <f>'Eval TEAM'!E29</f>
        <v>بيان الخبرة</v>
      </c>
      <c r="E14" s="126"/>
      <c r="F14" s="142">
        <f>'Section 7'!C18</f>
        <v>20</v>
      </c>
      <c r="G14" s="142">
        <f>'Section 7'!E18</f>
        <v>20</v>
      </c>
      <c r="H14" s="142">
        <f>'Section 7'!G18</f>
        <v>20</v>
      </c>
      <c r="I14" s="142">
        <f>'Section 7'!I18</f>
        <v>20</v>
      </c>
      <c r="J14" s="142">
        <f>'Section 7'!K18</f>
        <v>20</v>
      </c>
      <c r="K14" s="142">
        <f>'Section 7'!M18</f>
        <v>20</v>
      </c>
      <c r="L14" s="142">
        <f>'Section 7'!O18</f>
        <v>20</v>
      </c>
      <c r="M14" s="142">
        <f>'Section 7'!Q18</f>
        <v>20</v>
      </c>
      <c r="N14" s="142">
        <f>'Section 7'!S18</f>
        <v>20</v>
      </c>
      <c r="O14" s="142">
        <f>'Section 7'!U18</f>
        <v>20</v>
      </c>
      <c r="P14" s="142">
        <f>'Section 7'!W18</f>
        <v>20</v>
      </c>
      <c r="Q14" s="142">
        <f>'Section 7'!Y18</f>
        <v>20</v>
      </c>
      <c r="R14" s="3"/>
    </row>
    <row r="15" spans="1:18" ht="13" x14ac:dyDescent="0.25">
      <c r="A15" s="123">
        <v>9</v>
      </c>
      <c r="B15" s="124" t="str">
        <f>Contents!B15</f>
        <v>القسم 8</v>
      </c>
      <c r="C15" s="125">
        <v>10</v>
      </c>
      <c r="D15" s="212" t="str">
        <f>'Eval TEAM'!E30</f>
        <v>المستشارون المتعاقدون من الباطن</v>
      </c>
      <c r="E15" s="126"/>
      <c r="F15" s="142">
        <f>'Section 8'!C18</f>
        <v>10</v>
      </c>
      <c r="G15" s="142">
        <f>'Section 8'!E18</f>
        <v>10</v>
      </c>
      <c r="H15" s="142">
        <f>'Section 8'!G18</f>
        <v>10</v>
      </c>
      <c r="I15" s="142">
        <f>'Section 8'!I18</f>
        <v>10</v>
      </c>
      <c r="J15" s="142">
        <f>'Section 8'!K18</f>
        <v>10</v>
      </c>
      <c r="K15" s="142">
        <f>'Section 8'!M18</f>
        <v>10</v>
      </c>
      <c r="L15" s="142">
        <f>'Section 8'!O18</f>
        <v>10</v>
      </c>
      <c r="M15" s="142">
        <f>'Section 8'!Q18</f>
        <v>10</v>
      </c>
      <c r="N15" s="142">
        <f>'Section 8'!S18</f>
        <v>10</v>
      </c>
      <c r="O15" s="142">
        <f>'Section 8'!U18</f>
        <v>10</v>
      </c>
      <c r="P15" s="142">
        <f>'Section 8'!K18</f>
        <v>10</v>
      </c>
      <c r="Q15" s="142">
        <f>'Section 8'!Y18</f>
        <v>10</v>
      </c>
      <c r="R15" s="3"/>
    </row>
    <row r="16" spans="1:18" ht="13" x14ac:dyDescent="0.25">
      <c r="A16" s="123">
        <v>10</v>
      </c>
      <c r="B16" s="124" t="str">
        <f>Contents!B16</f>
        <v>القسم 9</v>
      </c>
      <c r="C16" s="125">
        <v>10</v>
      </c>
      <c r="D16" s="212" t="str">
        <f>'Eval TEAM'!E31</f>
        <v>استراتيجية الاستعانة بالموارد</v>
      </c>
      <c r="E16" s="126"/>
      <c r="F16" s="142">
        <f>'Section 9'!C18</f>
        <v>10</v>
      </c>
      <c r="G16" s="142">
        <f>'Section 9'!E18</f>
        <v>10</v>
      </c>
      <c r="H16" s="142">
        <f>'Section 9'!G18</f>
        <v>10</v>
      </c>
      <c r="I16" s="142">
        <f>'Section 9'!I18</f>
        <v>10</v>
      </c>
      <c r="J16" s="142">
        <f>'Section 9'!K18</f>
        <v>10</v>
      </c>
      <c r="K16" s="142">
        <f>'Section 9'!M18</f>
        <v>10</v>
      </c>
      <c r="L16" s="142">
        <f>'Section 9'!O18</f>
        <v>10</v>
      </c>
      <c r="M16" s="142">
        <f>'Section 9'!Q18</f>
        <v>10</v>
      </c>
      <c r="N16" s="142">
        <f>'Section 9'!S18</f>
        <v>10</v>
      </c>
      <c r="O16" s="142">
        <f>'Section 9'!U18</f>
        <v>10</v>
      </c>
      <c r="P16" s="142">
        <f>'Section 9'!W18</f>
        <v>10</v>
      </c>
      <c r="Q16" s="142">
        <f>'Section 9'!Y18</f>
        <v>10</v>
      </c>
      <c r="R16" s="3"/>
    </row>
    <row r="17" spans="1:18" ht="13" x14ac:dyDescent="0.25">
      <c r="A17" s="123">
        <v>11</v>
      </c>
      <c r="B17" s="124" t="str">
        <f>Contents!B17</f>
        <v>القسم 10</v>
      </c>
      <c r="C17" s="125">
        <v>10</v>
      </c>
      <c r="D17" s="212" t="str">
        <f>'Eval TEAM'!E32</f>
        <v>الأتمتة والقدرة على إدارة البيانات والخبرة</v>
      </c>
      <c r="E17" s="126"/>
      <c r="F17" s="142">
        <f>'Section 10'!C18</f>
        <v>10</v>
      </c>
      <c r="G17" s="142">
        <f>'Section 10'!E18</f>
        <v>10</v>
      </c>
      <c r="H17" s="142">
        <f>'Section 10'!G18</f>
        <v>10</v>
      </c>
      <c r="I17" s="142">
        <f>'Section 10'!I18</f>
        <v>10</v>
      </c>
      <c r="J17" s="142">
        <f>'Section 10'!K18</f>
        <v>10</v>
      </c>
      <c r="K17" s="142">
        <f>'Section 10'!M18</f>
        <v>10</v>
      </c>
      <c r="L17" s="142">
        <f>'Section 10'!O18</f>
        <v>10</v>
      </c>
      <c r="M17" s="142">
        <f>'Section 10'!Q18</f>
        <v>10</v>
      </c>
      <c r="N17" s="142">
        <f>'Section 10'!S18</f>
        <v>10</v>
      </c>
      <c r="O17" s="142">
        <f>'Section 10'!U18</f>
        <v>10</v>
      </c>
      <c r="P17" s="142">
        <f>'Section 10'!W18</f>
        <v>10</v>
      </c>
      <c r="Q17" s="142">
        <f>'Section 10'!Y18</f>
        <v>10</v>
      </c>
      <c r="R17" s="3"/>
    </row>
    <row r="18" spans="1:18" ht="13" x14ac:dyDescent="0.25">
      <c r="A18" s="123">
        <v>12</v>
      </c>
      <c r="B18" s="124" t="str">
        <f>Contents!B18</f>
        <v>القسم 11</v>
      </c>
      <c r="C18" s="125">
        <v>10</v>
      </c>
      <c r="D18" s="212" t="str">
        <f>'Eval TEAM'!E33</f>
        <v>إدارة الوثائق، والاحتفاظ بالسجلات ونظام إدارة المحتوى المؤسسي</v>
      </c>
      <c r="E18" s="126"/>
      <c r="F18" s="142">
        <f>'Section 11'!C19</f>
        <v>10</v>
      </c>
      <c r="G18" s="142">
        <f>'Section 11'!E19</f>
        <v>10</v>
      </c>
      <c r="H18" s="142">
        <f>'Section 11'!G19</f>
        <v>10</v>
      </c>
      <c r="I18" s="142">
        <f>'Section 11'!I19</f>
        <v>10</v>
      </c>
      <c r="J18" s="142">
        <f>'Section 11'!K19</f>
        <v>10</v>
      </c>
      <c r="K18" s="142">
        <f>'Section 11'!M19</f>
        <v>10</v>
      </c>
      <c r="L18" s="142">
        <f>'Section 11'!O19</f>
        <v>10</v>
      </c>
      <c r="M18" s="142">
        <f>'Section 11'!Q19</f>
        <v>10</v>
      </c>
      <c r="N18" s="142">
        <f>'Section 11'!S19</f>
        <v>10</v>
      </c>
      <c r="O18" s="142">
        <f>'Section 11'!U19</f>
        <v>10</v>
      </c>
      <c r="P18" s="142">
        <f>'Section 11'!W19</f>
        <v>10</v>
      </c>
      <c r="Q18" s="142">
        <f>'Section 11'!Y19</f>
        <v>10</v>
      </c>
      <c r="R18" s="3"/>
    </row>
    <row r="19" spans="1:18" ht="13" x14ac:dyDescent="0.25">
      <c r="A19" s="123"/>
      <c r="B19" s="124"/>
      <c r="C19" s="125">
        <f>SUMIF(C8:C18,"&gt;0")</f>
        <v>100</v>
      </c>
      <c r="D19" s="212" t="s">
        <v>119</v>
      </c>
      <c r="E19" s="126"/>
      <c r="F19" s="142">
        <f>100/$C19</f>
        <v>1</v>
      </c>
      <c r="G19" s="142">
        <f t="shared" ref="G19:Q19" si="0">100/$C19</f>
        <v>1</v>
      </c>
      <c r="H19" s="142">
        <f t="shared" si="0"/>
        <v>1</v>
      </c>
      <c r="I19" s="142">
        <f t="shared" si="0"/>
        <v>1</v>
      </c>
      <c r="J19" s="142">
        <f t="shared" si="0"/>
        <v>1</v>
      </c>
      <c r="K19" s="142">
        <f t="shared" si="0"/>
        <v>1</v>
      </c>
      <c r="L19" s="142">
        <f t="shared" si="0"/>
        <v>1</v>
      </c>
      <c r="M19" s="142">
        <f t="shared" si="0"/>
        <v>1</v>
      </c>
      <c r="N19" s="142">
        <f t="shared" si="0"/>
        <v>1</v>
      </c>
      <c r="O19" s="142">
        <f t="shared" si="0"/>
        <v>1</v>
      </c>
      <c r="P19" s="142">
        <f t="shared" si="0"/>
        <v>1</v>
      </c>
      <c r="Q19" s="142">
        <f t="shared" si="0"/>
        <v>1</v>
      </c>
      <c r="R19" s="3"/>
    </row>
    <row r="20" spans="1:18" ht="24.75" customHeight="1" thickBot="1" x14ac:dyDescent="0.3">
      <c r="A20" s="277" t="s">
        <v>105</v>
      </c>
      <c r="B20" s="278"/>
      <c r="C20" s="278"/>
      <c r="D20" s="278"/>
      <c r="E20" s="73"/>
      <c r="F20" s="74">
        <f t="shared" ref="F20:Q20" si="1">F10+SUM(F13:F18)</f>
        <v>95</v>
      </c>
      <c r="G20" s="74">
        <f t="shared" si="1"/>
        <v>70</v>
      </c>
      <c r="H20" s="74">
        <f t="shared" si="1"/>
        <v>95</v>
      </c>
      <c r="I20" s="74">
        <f t="shared" si="1"/>
        <v>95</v>
      </c>
      <c r="J20" s="74">
        <f t="shared" si="1"/>
        <v>95</v>
      </c>
      <c r="K20" s="74">
        <f t="shared" si="1"/>
        <v>95</v>
      </c>
      <c r="L20" s="74">
        <f t="shared" si="1"/>
        <v>95</v>
      </c>
      <c r="M20" s="74">
        <f t="shared" si="1"/>
        <v>95</v>
      </c>
      <c r="N20" s="74">
        <f t="shared" si="1"/>
        <v>95</v>
      </c>
      <c r="O20" s="74">
        <f t="shared" si="1"/>
        <v>95</v>
      </c>
      <c r="P20" s="74">
        <f t="shared" si="1"/>
        <v>95</v>
      </c>
      <c r="Q20" s="74">
        <f t="shared" si="1"/>
        <v>95</v>
      </c>
      <c r="R20" s="3"/>
    </row>
    <row r="21" spans="1:18" ht="13.5" thickBot="1" x14ac:dyDescent="0.3">
      <c r="A21" s="271" t="s">
        <v>106</v>
      </c>
      <c r="B21" s="272"/>
      <c r="C21" s="272"/>
      <c r="D21" s="273"/>
      <c r="E21" s="127"/>
      <c r="F21" s="54" t="e">
        <f>IF(AND(F8="PASS",F9="PASS",F11="PASS",F12="PASS",#REF!="PASS"),"Y","N")</f>
        <v>#REF!</v>
      </c>
      <c r="G21" s="54" t="e">
        <f>IF(AND(G8="PASS",G9="PASS",G11="PASS",G12="PASS",#REF!="PASS"),"Y","N")</f>
        <v>#REF!</v>
      </c>
      <c r="H21" s="54" t="e">
        <f>IF(AND(H8="PASS",H9="PASS",H11="PASS",H12="PASS",#REF!="PASS"),"Y","N")</f>
        <v>#REF!</v>
      </c>
      <c r="I21" s="54" t="e">
        <f>IF(AND(I8="PASS",I9="PASS",I11="PASS",I12="PASS",#REF!="PASS"),"Y","N")</f>
        <v>#REF!</v>
      </c>
      <c r="J21" s="54" t="e">
        <f>IF(AND(J8="PASS",J9="PASS",J11="PASS",J12="PASS",#REF!="PASS"),"Y","N")</f>
        <v>#REF!</v>
      </c>
      <c r="K21" s="54" t="e">
        <f>IF(AND(K8="PASS",K9="PASS",K11="PASS",K12="PASS",#REF!="PASS"),"Y","N")</f>
        <v>#REF!</v>
      </c>
      <c r="L21" s="54" t="e">
        <f>IF(AND(L8="PASS",L9="PASS",L11="PASS",L12="PASS",#REF!="PASS"),"Y","N")</f>
        <v>#REF!</v>
      </c>
      <c r="M21" s="54" t="e">
        <f>IF(AND(M8="PASS",M9="PASS",M11="PASS",M12="PASS",#REF!="PASS"),"Y","N")</f>
        <v>#REF!</v>
      </c>
      <c r="N21" s="54" t="e">
        <f>IF(AND(N8="PASS",N9="PASS",N11="PASS",N12="PASS",#REF!="PASS"),"Y","N")</f>
        <v>#REF!</v>
      </c>
      <c r="O21" s="54" t="e">
        <f>IF(AND(O8="PASS",O9="PASS",O11="PASS",O12="PASS",#REF!="PASS"),"Y","N")</f>
        <v>#REF!</v>
      </c>
      <c r="P21" s="54" t="e">
        <f>IF(AND(P8="PASS",P9="PASS",P11="PASS",P12="PASS",#REF!="PASS"),"Y","N")</f>
        <v>#REF!</v>
      </c>
      <c r="Q21" s="54" t="e">
        <f>IF(AND(Q8="PASS",Q9="PASS",Q11="PASS",Q12="PASS",#REF!="PASS"),"Y","N")</f>
        <v>#REF!</v>
      </c>
      <c r="R21" s="3"/>
    </row>
    <row r="22" spans="1:18" s="5" customFormat="1" ht="13.5" thickBot="1" x14ac:dyDescent="0.3">
      <c r="A22" s="271" t="s">
        <v>107</v>
      </c>
      <c r="B22" s="272"/>
      <c r="C22" s="272"/>
      <c r="D22" s="273"/>
      <c r="E22" s="127"/>
      <c r="F22" s="128">
        <v>60</v>
      </c>
      <c r="G22" s="128">
        <v>60</v>
      </c>
      <c r="H22" s="128">
        <v>60</v>
      </c>
      <c r="I22" s="128">
        <v>60</v>
      </c>
      <c r="J22" s="128">
        <v>60</v>
      </c>
      <c r="K22" s="128">
        <v>60</v>
      </c>
      <c r="L22" s="128">
        <v>60</v>
      </c>
      <c r="M22" s="128">
        <v>60</v>
      </c>
      <c r="N22" s="128">
        <v>60</v>
      </c>
      <c r="O22" s="128">
        <v>60</v>
      </c>
      <c r="P22" s="128">
        <v>60</v>
      </c>
      <c r="Q22" s="128">
        <v>60</v>
      </c>
      <c r="R22" s="18"/>
    </row>
    <row r="23" spans="1:18" ht="24.75" customHeight="1" thickBot="1" x14ac:dyDescent="0.3">
      <c r="A23" s="76"/>
      <c r="B23" s="75"/>
      <c r="C23" s="75"/>
      <c r="D23" s="75" t="s">
        <v>120</v>
      </c>
      <c r="E23" s="75"/>
      <c r="F23" s="41" t="e">
        <f>IF(F21="Y",IF(F20&gt;=F22,"PASS","FAIL"),"FAIL")</f>
        <v>#REF!</v>
      </c>
      <c r="G23" s="41" t="e">
        <f>IF(G21="Y",IF(G20&gt;=G22,"PASS","FAIL"),"FAIL")</f>
        <v>#REF!</v>
      </c>
      <c r="H23" s="41" t="e">
        <f t="shared" ref="H23:Q23" si="2">IF(H21="Y",IF(H20&gt;=H22,"PASS","FAIL"),"FAIL")</f>
        <v>#REF!</v>
      </c>
      <c r="I23" s="41" t="e">
        <f t="shared" si="2"/>
        <v>#REF!</v>
      </c>
      <c r="J23" s="41" t="e">
        <f t="shared" si="2"/>
        <v>#REF!</v>
      </c>
      <c r="K23" s="41" t="e">
        <f t="shared" si="2"/>
        <v>#REF!</v>
      </c>
      <c r="L23" s="41" t="e">
        <f t="shared" si="2"/>
        <v>#REF!</v>
      </c>
      <c r="M23" s="41" t="e">
        <f t="shared" si="2"/>
        <v>#REF!</v>
      </c>
      <c r="N23" s="41" t="e">
        <f t="shared" si="2"/>
        <v>#REF!</v>
      </c>
      <c r="O23" s="41" t="e">
        <f t="shared" si="2"/>
        <v>#REF!</v>
      </c>
      <c r="P23" s="41" t="e">
        <f t="shared" si="2"/>
        <v>#REF!</v>
      </c>
      <c r="Q23" s="41" t="e">
        <f t="shared" si="2"/>
        <v>#REF!</v>
      </c>
      <c r="R23" s="3"/>
    </row>
    <row r="24" spans="1:18" x14ac:dyDescent="0.25">
      <c r="A24" s="3"/>
      <c r="B24" s="3"/>
      <c r="C24" s="3"/>
      <c r="D24" s="3"/>
      <c r="E24" s="3"/>
      <c r="F24" s="3"/>
      <c r="G24" s="3"/>
      <c r="H24" s="3"/>
      <c r="I24" s="3"/>
      <c r="J24" s="3"/>
      <c r="K24" s="3"/>
      <c r="L24" s="3"/>
      <c r="M24" s="3"/>
      <c r="N24" s="3"/>
      <c r="O24" s="3"/>
      <c r="P24" s="3"/>
      <c r="Q24" s="3"/>
      <c r="R24" s="3"/>
    </row>
    <row r="25" spans="1:18" ht="14.25" customHeight="1" thickBot="1" x14ac:dyDescent="0.35">
      <c r="A25" s="7"/>
      <c r="B25" s="42"/>
      <c r="C25" s="42"/>
      <c r="D25" s="7"/>
      <c r="E25" s="7"/>
      <c r="F25" s="7"/>
      <c r="G25" s="7"/>
      <c r="H25" s="7"/>
      <c r="I25" s="7"/>
      <c r="J25" s="7"/>
      <c r="K25" s="7"/>
      <c r="L25" s="7"/>
      <c r="M25" s="43"/>
      <c r="N25" s="43"/>
      <c r="O25" s="43"/>
      <c r="P25" s="7"/>
      <c r="Q25" s="6"/>
      <c r="R25" s="44"/>
    </row>
    <row r="26" spans="1:18" ht="21" customHeight="1" thickBot="1" x14ac:dyDescent="0.35">
      <c r="A26" s="7"/>
      <c r="B26" s="266" t="s">
        <v>108</v>
      </c>
      <c r="C26" s="267"/>
      <c r="D26" s="267"/>
      <c r="E26" s="268"/>
      <c r="F26" s="7"/>
      <c r="G26" s="282" t="s">
        <v>126</v>
      </c>
      <c r="H26" s="283"/>
      <c r="I26" s="283"/>
      <c r="J26" s="283"/>
      <c r="K26" s="284"/>
      <c r="L26" s="7"/>
      <c r="R26" s="44"/>
    </row>
    <row r="27" spans="1:18" ht="24" customHeight="1" x14ac:dyDescent="0.3">
      <c r="A27" s="7"/>
      <c r="B27" s="45">
        <v>5</v>
      </c>
      <c r="C27" s="270" t="s">
        <v>112</v>
      </c>
      <c r="D27" s="270"/>
      <c r="E27" s="46"/>
      <c r="F27" s="7"/>
      <c r="G27" s="45">
        <v>3</v>
      </c>
      <c r="H27" s="270" t="s">
        <v>114</v>
      </c>
      <c r="I27" s="270"/>
      <c r="J27" s="270"/>
      <c r="K27" s="120"/>
      <c r="L27" s="7"/>
      <c r="N27" s="3"/>
      <c r="R27" s="44"/>
    </row>
    <row r="28" spans="1:18" ht="24" customHeight="1" x14ac:dyDescent="0.3">
      <c r="A28" s="7"/>
      <c r="B28" s="45">
        <v>4</v>
      </c>
      <c r="C28" s="270" t="s">
        <v>113</v>
      </c>
      <c r="D28" s="270"/>
      <c r="E28" s="46"/>
      <c r="F28" s="7"/>
      <c r="G28" s="45">
        <v>2</v>
      </c>
      <c r="H28" s="270" t="s">
        <v>115</v>
      </c>
      <c r="I28" s="270"/>
      <c r="J28" s="270"/>
      <c r="K28" s="120"/>
      <c r="L28" s="7"/>
      <c r="R28" s="44"/>
    </row>
    <row r="29" spans="1:18" ht="24" customHeight="1" x14ac:dyDescent="0.3">
      <c r="A29" s="7"/>
      <c r="B29" s="45">
        <v>3</v>
      </c>
      <c r="C29" s="270" t="s">
        <v>114</v>
      </c>
      <c r="D29" s="270"/>
      <c r="E29" s="46"/>
      <c r="F29" s="7"/>
      <c r="G29" s="45">
        <v>1</v>
      </c>
      <c r="H29" s="269" t="s">
        <v>116</v>
      </c>
      <c r="I29" s="269"/>
      <c r="J29" s="269"/>
      <c r="K29" s="120"/>
      <c r="L29" s="7"/>
      <c r="R29" s="44"/>
    </row>
    <row r="30" spans="1:18" ht="24" customHeight="1" thickBot="1" x14ac:dyDescent="0.35">
      <c r="A30" s="7"/>
      <c r="B30" s="45">
        <v>2</v>
      </c>
      <c r="C30" s="270" t="s">
        <v>115</v>
      </c>
      <c r="D30" s="270"/>
      <c r="E30" s="46"/>
      <c r="F30" s="7"/>
      <c r="G30" s="174">
        <v>0</v>
      </c>
      <c r="H30" s="285" t="s">
        <v>127</v>
      </c>
      <c r="I30" s="285"/>
      <c r="J30" s="285"/>
      <c r="K30" s="121"/>
      <c r="L30" s="7"/>
      <c r="R30" s="44"/>
    </row>
    <row r="31" spans="1:18" ht="24" customHeight="1" x14ac:dyDescent="0.3">
      <c r="A31" s="7"/>
      <c r="B31" s="47">
        <v>1</v>
      </c>
      <c r="C31" s="269" t="s">
        <v>116</v>
      </c>
      <c r="D31" s="269"/>
      <c r="E31" s="48"/>
      <c r="F31" s="7"/>
      <c r="G31" s="7"/>
      <c r="H31" s="7"/>
      <c r="I31" s="7"/>
      <c r="J31" s="7"/>
      <c r="K31" s="7"/>
      <c r="L31" s="7"/>
      <c r="M31" s="43"/>
      <c r="N31" s="43"/>
      <c r="O31" s="43"/>
      <c r="P31" s="7"/>
      <c r="Q31" s="6"/>
      <c r="R31" s="44"/>
    </row>
    <row r="32" spans="1:18" ht="24" customHeight="1" x14ac:dyDescent="0.3">
      <c r="A32" s="7"/>
      <c r="B32" s="47">
        <v>0</v>
      </c>
      <c r="C32" s="269" t="s">
        <v>117</v>
      </c>
      <c r="D32" s="269"/>
      <c r="E32" s="48"/>
      <c r="F32" s="7"/>
      <c r="G32" s="7"/>
      <c r="H32" s="7"/>
      <c r="I32" s="7"/>
      <c r="J32" s="7"/>
      <c r="K32" s="7"/>
      <c r="L32" s="7"/>
      <c r="M32" s="43"/>
      <c r="N32" s="43"/>
      <c r="O32" s="43"/>
      <c r="P32" s="7"/>
      <c r="Q32" s="6"/>
      <c r="R32" s="44"/>
    </row>
    <row r="33" spans="1:18" ht="5.25" customHeight="1" thickBot="1" x14ac:dyDescent="0.35">
      <c r="A33" s="7"/>
      <c r="B33" s="49"/>
      <c r="C33" s="50"/>
      <c r="D33" s="50"/>
      <c r="E33" s="51"/>
      <c r="F33" s="7"/>
      <c r="G33" s="7"/>
      <c r="H33" s="7"/>
      <c r="I33" s="7"/>
      <c r="J33" s="7"/>
      <c r="K33" s="7"/>
      <c r="L33" s="7"/>
      <c r="M33" s="3"/>
      <c r="N33" s="3"/>
      <c r="O33" s="3"/>
      <c r="P33" s="3"/>
      <c r="Q33" s="6"/>
      <c r="R33" s="44"/>
    </row>
    <row r="34" spans="1:18" ht="14.25" customHeight="1" x14ac:dyDescent="0.3">
      <c r="A34" s="7"/>
      <c r="B34" s="42"/>
      <c r="C34" s="119" t="s">
        <v>118</v>
      </c>
      <c r="D34" s="7"/>
      <c r="E34" s="7"/>
      <c r="F34" s="7"/>
      <c r="G34" s="7"/>
      <c r="H34" s="7"/>
      <c r="I34" s="7"/>
      <c r="J34" s="7"/>
      <c r="K34" s="7"/>
      <c r="L34" s="7"/>
      <c r="Q34" s="6"/>
      <c r="R34" s="44"/>
    </row>
    <row r="35" spans="1:18" ht="14.25" customHeight="1" x14ac:dyDescent="0.3">
      <c r="A35" s="7"/>
      <c r="B35" s="42"/>
      <c r="C35" s="119">
        <v>1</v>
      </c>
      <c r="D35" s="274" t="s">
        <v>121</v>
      </c>
      <c r="E35" s="274"/>
      <c r="F35" s="274"/>
      <c r="G35" s="274"/>
      <c r="H35" s="274"/>
      <c r="I35" s="274"/>
      <c r="J35" s="274"/>
      <c r="K35" s="274"/>
      <c r="L35" s="274"/>
      <c r="M35" s="274"/>
      <c r="Q35" s="6"/>
      <c r="R35" s="44"/>
    </row>
    <row r="36" spans="1:18" ht="14.25" customHeight="1" x14ac:dyDescent="0.3">
      <c r="A36" s="7"/>
      <c r="B36" s="42"/>
      <c r="C36" s="119">
        <v>2</v>
      </c>
      <c r="D36" s="274" t="s">
        <v>122</v>
      </c>
      <c r="E36" s="274"/>
      <c r="F36" s="274"/>
      <c r="G36" s="274"/>
      <c r="H36" s="274"/>
      <c r="I36" s="274"/>
      <c r="J36" s="274"/>
      <c r="K36" s="274"/>
      <c r="L36" s="274"/>
      <c r="M36" s="274"/>
      <c r="N36" s="274"/>
      <c r="O36" s="274"/>
      <c r="P36" s="274"/>
      <c r="Q36" s="274"/>
      <c r="R36" s="44"/>
    </row>
    <row r="37" spans="1:18" x14ac:dyDescent="0.25">
      <c r="A37" s="3"/>
      <c r="B37" s="3"/>
      <c r="C37" s="3"/>
      <c r="D37" s="3"/>
      <c r="E37" s="3"/>
      <c r="F37" s="3"/>
      <c r="G37" s="3"/>
      <c r="H37" s="3"/>
      <c r="I37" s="3"/>
      <c r="J37" s="3"/>
      <c r="K37" s="3"/>
      <c r="L37" s="3"/>
      <c r="Q37" s="3"/>
      <c r="R37" s="3"/>
    </row>
    <row r="40" spans="1:18" x14ac:dyDescent="0.25">
      <c r="E40" s="172"/>
    </row>
  </sheetData>
  <customSheetViews>
    <customSheetView guid="{4CC70D9B-966B-49AE-82DB-A720A82EF5A0}" showPageBreaks="1" fitToPage="1" printArea="1" view="pageBreakPreview" topLeftCell="A4">
      <selection activeCell="D18" sqref="D18"/>
      <pageMargins left="0" right="0" top="0" bottom="0" header="0" footer="0"/>
      <pageSetup paperSize="9" scale="65" orientation="portrait" r:id="rId1"/>
      <headerFooter alignWithMargins="0"/>
    </customSheetView>
  </customSheetViews>
  <mergeCells count="23">
    <mergeCell ref="A22:D22"/>
    <mergeCell ref="D36:Q36"/>
    <mergeCell ref="D6:D7"/>
    <mergeCell ref="A21:D21"/>
    <mergeCell ref="E6:E7"/>
    <mergeCell ref="A20:D20"/>
    <mergeCell ref="F6:Q6"/>
    <mergeCell ref="C6:C7"/>
    <mergeCell ref="A6:A7"/>
    <mergeCell ref="B6:B7"/>
    <mergeCell ref="D35:M35"/>
    <mergeCell ref="G26:K26"/>
    <mergeCell ref="H27:J27"/>
    <mergeCell ref="H28:J28"/>
    <mergeCell ref="H29:J29"/>
    <mergeCell ref="H30:J30"/>
    <mergeCell ref="B26:E26"/>
    <mergeCell ref="C32:D32"/>
    <mergeCell ref="C27:D27"/>
    <mergeCell ref="C28:D28"/>
    <mergeCell ref="C29:D29"/>
    <mergeCell ref="C30:D30"/>
    <mergeCell ref="C31:D31"/>
  </mergeCells>
  <phoneticPr fontId="3" type="noConversion"/>
  <conditionalFormatting sqref="F8:Q18">
    <cfRule type="containsText" dxfId="329" priority="9" operator="containsText" text="fail">
      <formula>NOT(ISERROR(SEARCH("fail",F8)))</formula>
    </cfRule>
    <cfRule type="containsText" dxfId="328" priority="10" operator="containsText" text="Pass">
      <formula>NOT(ISERROR(SEARCH("Pass",F8)))</formula>
    </cfRule>
  </conditionalFormatting>
  <conditionalFormatting sqref="G23">
    <cfRule type="cellIs" dxfId="327" priority="7" operator="equal">
      <formula>"FAIL"</formula>
    </cfRule>
    <cfRule type="cellIs" dxfId="326" priority="8" operator="equal">
      <formula>"PASS"</formula>
    </cfRule>
  </conditionalFormatting>
  <conditionalFormatting sqref="H23:Q23">
    <cfRule type="cellIs" dxfId="325" priority="3" operator="equal">
      <formula>"FAIL"</formula>
    </cfRule>
    <cfRule type="cellIs" dxfId="324" priority="4" operator="equal">
      <formula>"PASS"</formula>
    </cfRule>
  </conditionalFormatting>
  <conditionalFormatting sqref="F23">
    <cfRule type="cellIs" dxfId="323" priority="1" operator="equal">
      <formula>"FAIL"</formula>
    </cfRule>
    <cfRule type="cellIs" dxfId="322" priority="2" operator="equal">
      <formula>"PASS"</formula>
    </cfRule>
  </conditionalFormatting>
  <pageMargins left="0.7" right="0.7" top="0.75" bottom="0.75" header="0.3" footer="0.3"/>
  <pageSetup paperSize="8" orientation="landscape" r:id="rId2"/>
  <headerFooter>
    <oddHeader>&amp;L&amp;G&amp;C&amp;"Arial,Bold"&amp;11نموذج معايير درجات تقييم التأهيل المسبق</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7"/>
  </sheetPr>
  <dimension ref="A1:P40"/>
  <sheetViews>
    <sheetView rightToLeft="1" view="pageLayout" zoomScale="85" zoomScaleNormal="70" zoomScalePageLayoutView="85" workbookViewId="0">
      <selection activeCell="D8" sqref="D8"/>
    </sheetView>
  </sheetViews>
  <sheetFormatPr defaultColWidth="9.1796875" defaultRowHeight="13" x14ac:dyDescent="0.3"/>
  <cols>
    <col min="1" max="1" width="21.1796875" style="16" customWidth="1"/>
    <col min="2" max="2" width="19.81640625" style="16" customWidth="1"/>
    <col min="3" max="3" width="9.54296875" style="16" bestFit="1" customWidth="1"/>
    <col min="4" max="4" width="20.54296875" style="16" customWidth="1"/>
    <col min="5" max="5" width="9.54296875" style="16" bestFit="1" customWidth="1"/>
    <col min="6" max="6" width="21.26953125" style="16" customWidth="1"/>
    <col min="7" max="7" width="9.7265625" style="16" bestFit="1" customWidth="1"/>
    <col min="8" max="8" width="21.81640625" style="16" customWidth="1"/>
    <col min="9" max="9" width="9.7265625" style="16" bestFit="1" customWidth="1"/>
    <col min="10" max="10" width="22" style="16" customWidth="1"/>
    <col min="11" max="11" width="9.81640625" style="16" customWidth="1"/>
    <col min="12" max="12" width="22.7265625" style="16" customWidth="1"/>
    <col min="13" max="13" width="5.1796875" style="16" customWidth="1"/>
    <col min="14" max="14" width="9.1796875" style="16"/>
    <col min="15" max="15" width="17.26953125" style="16" customWidth="1"/>
    <col min="16" max="16" width="57.26953125" style="16" customWidth="1"/>
    <col min="17" max="16384" width="9.1796875" style="16"/>
  </cols>
  <sheetData>
    <row r="1" spans="1:16" x14ac:dyDescent="0.3">
      <c r="A1" s="16">
        <v>7</v>
      </c>
    </row>
    <row r="2" spans="1:16" ht="18" x14ac:dyDescent="0.4">
      <c r="A2" s="67" t="s">
        <v>128</v>
      </c>
      <c r="B2" s="286" t="str">
        <f>Contents!B8</f>
        <v>القسم 1</v>
      </c>
      <c r="C2" s="287"/>
      <c r="D2" s="55"/>
      <c r="E2" s="55"/>
      <c r="F2" s="55"/>
      <c r="G2" s="55"/>
      <c r="H2" s="55"/>
      <c r="I2" s="55"/>
      <c r="J2" s="55"/>
      <c r="K2" s="55"/>
      <c r="L2" s="55"/>
    </row>
    <row r="3" spans="1:16" ht="18" x14ac:dyDescent="0.4">
      <c r="A3" s="67" t="s">
        <v>72</v>
      </c>
      <c r="B3" s="286" t="str">
        <f>Contents!C8</f>
        <v>معلومات عامة</v>
      </c>
      <c r="C3" s="287"/>
      <c r="D3" s="55"/>
      <c r="E3" s="55"/>
      <c r="F3" s="55"/>
      <c r="G3" s="55"/>
      <c r="H3" s="55"/>
      <c r="I3" s="55"/>
      <c r="J3" s="55"/>
      <c r="K3" s="55"/>
      <c r="L3" s="55"/>
    </row>
    <row r="4" spans="1:16" ht="13.5" thickBot="1" x14ac:dyDescent="0.35">
      <c r="A4" s="55"/>
      <c r="B4" s="55"/>
      <c r="C4" s="55"/>
      <c r="D4" s="55"/>
      <c r="E4" s="55"/>
      <c r="F4" s="55"/>
      <c r="G4" s="55"/>
      <c r="H4" s="55"/>
      <c r="I4" s="55"/>
      <c r="J4" s="55"/>
      <c r="K4" s="55"/>
      <c r="L4" s="55"/>
      <c r="O4" s="55"/>
    </row>
    <row r="5" spans="1:16" s="17" customFormat="1" ht="31.5" customHeight="1" thickTop="1" thickBot="1" x14ac:dyDescent="0.3">
      <c r="A5" s="176" t="s">
        <v>129</v>
      </c>
      <c r="B5" s="177" t="s">
        <v>138</v>
      </c>
      <c r="C5" s="288" t="str">
        <f>Setup!B5</f>
        <v>[اسم مقدم العطاء رقم 1]</v>
      </c>
      <c r="D5" s="289"/>
      <c r="E5" s="288" t="str">
        <f>Setup!B6</f>
        <v>[اسم مقدم العطاء رقم 2]</v>
      </c>
      <c r="F5" s="289"/>
      <c r="G5" s="288" t="str">
        <f>Setup!B7</f>
        <v>[اسم مقدم العطاء رقم 3]</v>
      </c>
      <c r="H5" s="289"/>
      <c r="I5" s="288" t="str">
        <f>Setup!B8</f>
        <v>[اسم مقدم العطاء رقم 4]</v>
      </c>
      <c r="J5" s="289"/>
      <c r="K5" s="288" t="str">
        <f>Setup!B9</f>
        <v>[اسم مقدم العطاء رقم 5]</v>
      </c>
      <c r="L5" s="289"/>
    </row>
    <row r="6" spans="1:16" s="17" customFormat="1" ht="26.5" thickTop="1" x14ac:dyDescent="0.25">
      <c r="A6" s="178" t="s">
        <v>130</v>
      </c>
      <c r="B6" s="179">
        <v>5</v>
      </c>
      <c r="C6" s="180" t="s">
        <v>139</v>
      </c>
      <c r="D6" s="181" t="s">
        <v>140</v>
      </c>
      <c r="E6" s="180" t="s">
        <v>139</v>
      </c>
      <c r="F6" s="181" t="s">
        <v>140</v>
      </c>
      <c r="G6" s="180" t="s">
        <v>139</v>
      </c>
      <c r="H6" s="181" t="s">
        <v>140</v>
      </c>
      <c r="I6" s="180" t="s">
        <v>139</v>
      </c>
      <c r="J6" s="181" t="s">
        <v>140</v>
      </c>
      <c r="K6" s="180" t="s">
        <v>139</v>
      </c>
      <c r="L6" s="181" t="s">
        <v>140</v>
      </c>
      <c r="N6" s="180" t="s">
        <v>141</v>
      </c>
      <c r="O6" s="182" t="s">
        <v>142</v>
      </c>
      <c r="P6" s="183" t="s">
        <v>143</v>
      </c>
    </row>
    <row r="7" spans="1:16" s="17" customFormat="1" ht="28.5" customHeight="1" x14ac:dyDescent="0.25">
      <c r="A7" s="167" t="s">
        <v>131</v>
      </c>
      <c r="B7" s="59"/>
      <c r="C7" s="60"/>
      <c r="D7" s="61"/>
      <c r="E7" s="62"/>
      <c r="F7" s="61"/>
      <c r="G7" s="62"/>
      <c r="H7" s="61"/>
      <c r="I7" s="60"/>
      <c r="J7" s="61"/>
      <c r="K7" s="62"/>
      <c r="L7" s="61"/>
      <c r="O7" s="60"/>
      <c r="P7" s="86"/>
    </row>
    <row r="8" spans="1:16" s="17" customFormat="1" ht="93" x14ac:dyDescent="0.25">
      <c r="A8" s="292" t="s">
        <v>132</v>
      </c>
      <c r="B8" s="293"/>
      <c r="C8" s="68">
        <v>5</v>
      </c>
      <c r="D8" s="63"/>
      <c r="E8" s="68">
        <v>5</v>
      </c>
      <c r="F8" s="63"/>
      <c r="G8" s="68">
        <v>5</v>
      </c>
      <c r="H8" s="63"/>
      <c r="I8" s="68">
        <v>5</v>
      </c>
      <c r="J8" s="63"/>
      <c r="K8" s="68">
        <v>5</v>
      </c>
      <c r="L8" s="63"/>
      <c r="N8" s="68">
        <v>5</v>
      </c>
      <c r="O8" s="68">
        <v>50</v>
      </c>
      <c r="P8" s="86" t="s">
        <v>144</v>
      </c>
    </row>
    <row r="9" spans="1:16" s="17" customFormat="1" ht="93" x14ac:dyDescent="0.25">
      <c r="A9" s="292" t="s">
        <v>133</v>
      </c>
      <c r="B9" s="293"/>
      <c r="C9" s="68">
        <v>5</v>
      </c>
      <c r="D9" s="63"/>
      <c r="E9" s="68">
        <v>5</v>
      </c>
      <c r="F9" s="63"/>
      <c r="G9" s="68">
        <v>5</v>
      </c>
      <c r="H9" s="63"/>
      <c r="I9" s="68">
        <v>5</v>
      </c>
      <c r="J9" s="63"/>
      <c r="K9" s="68">
        <v>5</v>
      </c>
      <c r="L9" s="63"/>
      <c r="N9" s="68">
        <v>5</v>
      </c>
      <c r="O9" s="68">
        <v>50</v>
      </c>
      <c r="P9" s="86" t="s">
        <v>144</v>
      </c>
    </row>
    <row r="10" spans="1:16" s="17" customFormat="1" ht="39" customHeight="1" x14ac:dyDescent="0.25">
      <c r="A10" s="292"/>
      <c r="B10" s="293"/>
      <c r="C10" s="68"/>
      <c r="D10" s="63"/>
      <c r="E10" s="68"/>
      <c r="F10" s="63"/>
      <c r="G10" s="68"/>
      <c r="H10" s="63"/>
      <c r="I10" s="68"/>
      <c r="J10" s="63"/>
      <c r="K10" s="68"/>
      <c r="L10" s="63"/>
      <c r="N10" s="68"/>
      <c r="O10" s="68"/>
      <c r="P10" s="86"/>
    </row>
    <row r="11" spans="1:16" s="17" customFormat="1" ht="39" customHeight="1" x14ac:dyDescent="0.25">
      <c r="A11" s="292"/>
      <c r="B11" s="293"/>
      <c r="C11" s="68"/>
      <c r="D11" s="63"/>
      <c r="E11" s="68"/>
      <c r="F11" s="63"/>
      <c r="G11" s="68"/>
      <c r="H11" s="63"/>
      <c r="I11" s="68"/>
      <c r="J11" s="63"/>
      <c r="K11" s="68"/>
      <c r="L11" s="63"/>
      <c r="N11" s="68"/>
      <c r="O11" s="68"/>
      <c r="P11" s="86"/>
    </row>
    <row r="12" spans="1:16" s="17" customFormat="1" ht="39" customHeight="1" x14ac:dyDescent="0.25">
      <c r="A12" s="296" t="s">
        <v>134</v>
      </c>
      <c r="B12" s="297"/>
      <c r="C12" s="68"/>
      <c r="D12" s="63"/>
      <c r="E12" s="68"/>
      <c r="F12" s="63"/>
      <c r="G12" s="68"/>
      <c r="H12" s="63"/>
      <c r="I12" s="68"/>
      <c r="J12" s="63"/>
      <c r="K12" s="68"/>
      <c r="L12" s="63"/>
      <c r="N12" s="68"/>
      <c r="O12" s="68"/>
      <c r="P12" s="86"/>
    </row>
    <row r="13" spans="1:16" s="17" customFormat="1" ht="29.25" customHeight="1" x14ac:dyDescent="0.25">
      <c r="A13" s="294" t="s">
        <v>135</v>
      </c>
      <c r="B13" s="295"/>
      <c r="C13" s="70">
        <f>SUMPRODUCT(C8:C12,$O8:$O12)</f>
        <v>500</v>
      </c>
      <c r="D13" s="71"/>
      <c r="E13" s="70">
        <f>SUMPRODUCT(E8:E12,$O8:$O12)</f>
        <v>500</v>
      </c>
      <c r="F13" s="71"/>
      <c r="G13" s="70">
        <f>SUMPRODUCT(G8:G12,$O8:$O12)</f>
        <v>500</v>
      </c>
      <c r="H13" s="71"/>
      <c r="I13" s="70">
        <f>SUMPRODUCT(I8:I12,$O8:$O12)</f>
        <v>500</v>
      </c>
      <c r="J13" s="71"/>
      <c r="K13" s="70">
        <f>SUMPRODUCT(K8:K12,$O8:$O12)</f>
        <v>500</v>
      </c>
      <c r="L13" s="71"/>
      <c r="M13" s="70">
        <f>SUMIF(M8:M12,"&gt;0")</f>
        <v>0</v>
      </c>
      <c r="N13" s="70">
        <f>SUMPRODUCT(N8:N12,O8:O12)</f>
        <v>500</v>
      </c>
      <c r="O13" s="70">
        <f>SUMIF(O8:O12,"&gt;0")</f>
        <v>100</v>
      </c>
      <c r="P13" s="164"/>
    </row>
    <row r="14" spans="1:16" s="17" customFormat="1" ht="36.75" customHeight="1" x14ac:dyDescent="0.25">
      <c r="A14" s="298" t="s">
        <v>136</v>
      </c>
      <c r="B14" s="299"/>
      <c r="C14" s="110">
        <f>C13/$N$13*100</f>
        <v>100</v>
      </c>
      <c r="D14" s="64"/>
      <c r="E14" s="110">
        <f>E13/$N$13*100</f>
        <v>100</v>
      </c>
      <c r="F14" s="64"/>
      <c r="G14" s="110">
        <f>G13/$N$13*100</f>
        <v>100</v>
      </c>
      <c r="H14" s="64"/>
      <c r="I14" s="110">
        <f>I13/$N$13*100</f>
        <v>100</v>
      </c>
      <c r="J14" s="64"/>
      <c r="K14" s="110">
        <f>K13/$N$13*100</f>
        <v>100</v>
      </c>
      <c r="L14" s="64"/>
      <c r="O14" s="69"/>
      <c r="P14" s="164"/>
    </row>
    <row r="15" spans="1:16" s="17" customFormat="1" ht="36.75" customHeight="1" thickBot="1" x14ac:dyDescent="0.3">
      <c r="A15" s="290" t="s">
        <v>137</v>
      </c>
      <c r="B15" s="291"/>
      <c r="C15" s="165">
        <f>C14*B6/100</f>
        <v>5</v>
      </c>
      <c r="D15" s="168"/>
      <c r="E15" s="165">
        <f>E14*B6/100</f>
        <v>5</v>
      </c>
      <c r="F15" s="168"/>
      <c r="G15" s="165">
        <f>G14*B6/100</f>
        <v>5</v>
      </c>
      <c r="H15" s="168"/>
      <c r="I15" s="165">
        <f>I14*B6/100</f>
        <v>5</v>
      </c>
      <c r="J15" s="168"/>
      <c r="K15" s="165">
        <f>K14*B6/100</f>
        <v>5</v>
      </c>
      <c r="L15" s="168"/>
      <c r="O15" s="165">
        <f>O14*$B$6</f>
        <v>0</v>
      </c>
      <c r="P15" s="166"/>
    </row>
    <row r="16" spans="1:16" ht="13.5" thickTop="1" x14ac:dyDescent="0.3"/>
    <row r="40" spans="5:5" x14ac:dyDescent="0.3">
      <c r="E40" s="170"/>
    </row>
  </sheetData>
  <mergeCells count="15">
    <mergeCell ref="I5:J5"/>
    <mergeCell ref="K5:L5"/>
    <mergeCell ref="A11:B11"/>
    <mergeCell ref="A10:B10"/>
    <mergeCell ref="A14:B14"/>
    <mergeCell ref="A15:B15"/>
    <mergeCell ref="A8:B8"/>
    <mergeCell ref="A9:B9"/>
    <mergeCell ref="A13:B13"/>
    <mergeCell ref="A12:B12"/>
    <mergeCell ref="B2:C2"/>
    <mergeCell ref="B3:C3"/>
    <mergeCell ref="C5:D5"/>
    <mergeCell ref="E5:F5"/>
    <mergeCell ref="G5:H5"/>
  </mergeCells>
  <conditionalFormatting sqref="C8:C12 E8:E12 G8:G12 I8:I12 K8:K12">
    <cfRule type="expression" dxfId="321" priority="45">
      <formula>C8&gt;$N8</formula>
    </cfRule>
  </conditionalFormatting>
  <conditionalFormatting sqref="C15">
    <cfRule type="containsText" dxfId="320" priority="37" operator="containsText" text="Pass">
      <formula>NOT(ISERROR(SEARCH("Pass",C15)))</formula>
    </cfRule>
    <cfRule type="containsText" dxfId="319" priority="39" operator="containsText" text="fail">
      <formula>NOT(ISERROR(SEARCH("fail",C15)))</formula>
    </cfRule>
  </conditionalFormatting>
  <conditionalFormatting sqref="E15">
    <cfRule type="containsText" dxfId="318" priority="35" operator="containsText" text="Pass">
      <formula>NOT(ISERROR(SEARCH("Pass",E15)))</formula>
    </cfRule>
    <cfRule type="containsText" dxfId="317" priority="36" operator="containsText" text="fail">
      <formula>NOT(ISERROR(SEARCH("fail",E15)))</formula>
    </cfRule>
  </conditionalFormatting>
  <conditionalFormatting sqref="G15">
    <cfRule type="containsText" dxfId="316" priority="33" operator="containsText" text="Pass">
      <formula>NOT(ISERROR(SEARCH("Pass",G15)))</formula>
    </cfRule>
    <cfRule type="containsText" dxfId="315" priority="34" operator="containsText" text="fail">
      <formula>NOT(ISERROR(SEARCH("fail",G15)))</formula>
    </cfRule>
  </conditionalFormatting>
  <conditionalFormatting sqref="I15">
    <cfRule type="containsText" dxfId="314" priority="31" operator="containsText" text="Pass">
      <formula>NOT(ISERROR(SEARCH("Pass",I15)))</formula>
    </cfRule>
    <cfRule type="containsText" dxfId="313" priority="32" operator="containsText" text="fail">
      <formula>NOT(ISERROR(SEARCH("fail",I15)))</formula>
    </cfRule>
  </conditionalFormatting>
  <conditionalFormatting sqref="K15">
    <cfRule type="containsText" dxfId="312" priority="29" operator="containsText" text="Pass">
      <formula>NOT(ISERROR(SEARCH("Pass",K15)))</formula>
    </cfRule>
    <cfRule type="containsText" dxfId="311" priority="30" operator="containsText" text="fail">
      <formula>NOT(ISERROR(SEARCH("fail",K15)))</formula>
    </cfRule>
  </conditionalFormatting>
  <pageMargins left="0.7" right="0.7" top="0.75" bottom="0.75" header="0.3" footer="0.3"/>
  <pageSetup paperSize="8" orientation="landscape" r:id="rId1"/>
  <headerFooter>
    <oddHeader xml:space="preserve">&amp;L&amp;G&amp;C&amp;"Arial,Bold"&amp;11نموذج معايير درجات تقييم التأهيل المسبق
</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7"/>
  </sheetPr>
  <dimension ref="A2:AD40"/>
  <sheetViews>
    <sheetView rightToLeft="1" view="pageLayout" zoomScale="55" zoomScaleNormal="85" zoomScalePageLayoutView="55" workbookViewId="0">
      <selection activeCell="D26" sqref="D26"/>
    </sheetView>
  </sheetViews>
  <sheetFormatPr defaultColWidth="9.1796875" defaultRowHeight="13" x14ac:dyDescent="0.3"/>
  <cols>
    <col min="1" max="1" width="27.26953125" style="16" customWidth="1"/>
    <col min="2" max="2" width="40.54296875" style="16" customWidth="1"/>
    <col min="3" max="3" width="15.7265625" style="16" customWidth="1"/>
    <col min="4" max="4" width="30.7265625" style="16" customWidth="1"/>
    <col min="5" max="5" width="15.7265625" style="16" hidden="1" customWidth="1"/>
    <col min="6" max="6" width="30.7265625" style="16" hidden="1" customWidth="1"/>
    <col min="7" max="7" width="15.7265625" style="16" hidden="1" customWidth="1"/>
    <col min="8" max="8" width="30.7265625" style="16" hidden="1" customWidth="1"/>
    <col min="9" max="9" width="15.7265625" style="16" hidden="1" customWidth="1"/>
    <col min="10" max="10" width="30.7265625" style="16" hidden="1" customWidth="1"/>
    <col min="11" max="11" width="15.7265625" style="16" hidden="1" customWidth="1"/>
    <col min="12" max="12" width="30.7265625" style="16" hidden="1" customWidth="1"/>
    <col min="13" max="13" width="15.7265625" style="16" hidden="1" customWidth="1"/>
    <col min="14" max="14" width="30.7265625" style="16" hidden="1" customWidth="1"/>
    <col min="15" max="15" width="15.7265625" style="16" hidden="1" customWidth="1"/>
    <col min="16" max="16" width="30.7265625" style="16" hidden="1" customWidth="1"/>
    <col min="17" max="17" width="15.7265625" style="16" hidden="1" customWidth="1"/>
    <col min="18" max="18" width="30.7265625" style="16" hidden="1" customWidth="1"/>
    <col min="19" max="19" width="15.7265625" style="16" hidden="1" customWidth="1"/>
    <col min="20" max="20" width="30.7265625" style="16" hidden="1" customWidth="1"/>
    <col min="21" max="21" width="15.7265625" style="16" hidden="1" customWidth="1"/>
    <col min="22" max="22" width="30.7265625" style="16" hidden="1" customWidth="1"/>
    <col min="23" max="23" width="15.7265625" style="16" hidden="1" customWidth="1"/>
    <col min="24" max="24" width="30.7265625" style="16" hidden="1" customWidth="1"/>
    <col min="25" max="25" width="15.7265625" style="16" hidden="1" customWidth="1"/>
    <col min="26" max="26" width="30.7265625" style="16" hidden="1" customWidth="1"/>
    <col min="27" max="27" width="6.26953125" style="16" customWidth="1"/>
    <col min="28" max="28" width="9.1796875" style="16"/>
    <col min="29" max="29" width="15" style="16" customWidth="1"/>
    <col min="30" max="30" width="48.7265625" style="16" customWidth="1"/>
    <col min="31" max="16384" width="9.1796875" style="16"/>
  </cols>
  <sheetData>
    <row r="2" spans="1:30" ht="18" x14ac:dyDescent="0.4">
      <c r="A2" s="67" t="s">
        <v>128</v>
      </c>
      <c r="B2" s="286" t="str">
        <f>Contents!B9</f>
        <v xml:space="preserve">القسم 2 </v>
      </c>
      <c r="C2" s="300"/>
      <c r="D2" s="287"/>
      <c r="E2" s="55"/>
      <c r="F2" s="55"/>
      <c r="G2" s="55"/>
      <c r="H2" s="55"/>
      <c r="I2" s="55"/>
      <c r="J2" s="55"/>
      <c r="K2" s="55"/>
      <c r="L2" s="55"/>
      <c r="M2" s="55"/>
      <c r="N2" s="55"/>
      <c r="O2" s="55"/>
      <c r="P2" s="55"/>
      <c r="Q2" s="55"/>
      <c r="R2" s="55"/>
      <c r="S2" s="55"/>
      <c r="T2" s="55"/>
      <c r="U2" s="55"/>
      <c r="V2" s="55"/>
      <c r="W2" s="55"/>
      <c r="X2" s="55"/>
      <c r="Y2" s="55"/>
      <c r="Z2" s="55"/>
    </row>
    <row r="3" spans="1:30" ht="18" x14ac:dyDescent="0.4">
      <c r="A3" s="67" t="s">
        <v>72</v>
      </c>
      <c r="B3" s="286" t="str">
        <f>Contents!C9</f>
        <v>المعلومات المالية</v>
      </c>
      <c r="C3" s="300"/>
      <c r="D3" s="287"/>
      <c r="E3" s="55"/>
      <c r="F3" s="55"/>
      <c r="G3" s="55"/>
      <c r="H3" s="55"/>
      <c r="I3" s="55"/>
      <c r="J3" s="55"/>
      <c r="K3" s="55"/>
      <c r="L3" s="55"/>
      <c r="M3" s="55"/>
      <c r="N3" s="55"/>
      <c r="O3" s="55"/>
      <c r="P3" s="55"/>
      <c r="Q3" s="55"/>
      <c r="R3" s="55"/>
      <c r="S3" s="55"/>
      <c r="T3" s="55"/>
      <c r="U3" s="55"/>
      <c r="V3" s="55"/>
      <c r="W3" s="55"/>
      <c r="X3" s="55"/>
      <c r="Y3" s="55"/>
      <c r="Z3" s="55"/>
    </row>
    <row r="4" spans="1:30" x14ac:dyDescent="0.3">
      <c r="A4" s="55"/>
      <c r="B4" s="55"/>
      <c r="C4" s="55"/>
      <c r="D4" s="55"/>
      <c r="E4" s="55"/>
      <c r="F4" s="55"/>
      <c r="G4" s="55"/>
      <c r="H4" s="55"/>
      <c r="I4" s="55"/>
      <c r="J4" s="55"/>
      <c r="K4" s="55"/>
      <c r="L4" s="55"/>
      <c r="M4" s="55"/>
      <c r="N4" s="55"/>
      <c r="O4" s="55"/>
      <c r="P4" s="55"/>
      <c r="Q4" s="55"/>
      <c r="R4" s="55"/>
      <c r="S4" s="55"/>
      <c r="T4" s="55"/>
      <c r="U4" s="55"/>
      <c r="V4" s="55"/>
      <c r="W4" s="55"/>
      <c r="X4" s="55"/>
      <c r="Y4" s="55"/>
      <c r="Z4" s="55"/>
    </row>
    <row r="5" spans="1:30" s="17" customFormat="1" ht="31.5" customHeight="1" x14ac:dyDescent="0.25">
      <c r="A5" s="83" t="s">
        <v>129</v>
      </c>
      <c r="B5" s="84"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0" s="17" customFormat="1" ht="62" x14ac:dyDescent="0.25">
      <c r="A6" s="80" t="s">
        <v>130</v>
      </c>
      <c r="B6" s="214" t="str">
        <f>SCORE!C9</f>
        <v>اجتياز/عدم اجتياز</v>
      </c>
      <c r="C6" s="81" t="s">
        <v>139</v>
      </c>
      <c r="D6" s="82" t="s">
        <v>140</v>
      </c>
      <c r="E6" s="81" t="s">
        <v>277</v>
      </c>
      <c r="F6" s="82" t="s">
        <v>278</v>
      </c>
      <c r="G6" s="81" t="s">
        <v>277</v>
      </c>
      <c r="H6" s="82" t="s">
        <v>278</v>
      </c>
      <c r="I6" s="81" t="s">
        <v>277</v>
      </c>
      <c r="J6" s="82" t="s">
        <v>278</v>
      </c>
      <c r="K6" s="81" t="s">
        <v>277</v>
      </c>
      <c r="L6" s="82" t="s">
        <v>278</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143</v>
      </c>
    </row>
    <row r="7" spans="1:30" s="17" customFormat="1" ht="28.5" customHeight="1" x14ac:dyDescent="0.25">
      <c r="A7" s="215" t="s">
        <v>131</v>
      </c>
      <c r="B7" s="216"/>
      <c r="C7" s="60"/>
      <c r="D7" s="61"/>
      <c r="E7" s="62"/>
      <c r="F7" s="61"/>
      <c r="G7" s="62"/>
      <c r="H7" s="61"/>
      <c r="I7" s="62"/>
      <c r="J7" s="61"/>
      <c r="K7" s="60"/>
      <c r="L7" s="61"/>
      <c r="M7" s="62"/>
      <c r="N7" s="61"/>
      <c r="O7" s="62"/>
      <c r="P7" s="61"/>
      <c r="Q7" s="62"/>
      <c r="R7" s="61"/>
      <c r="S7" s="62"/>
      <c r="T7" s="61"/>
      <c r="U7" s="62"/>
      <c r="V7" s="61"/>
      <c r="W7" s="62"/>
      <c r="X7" s="61"/>
      <c r="Y7" s="62"/>
      <c r="Z7" s="61"/>
      <c r="AD7" s="139"/>
    </row>
    <row r="8" spans="1:30" s="17" customFormat="1" ht="46.5" x14ac:dyDescent="0.25">
      <c r="A8" s="306" t="s">
        <v>145</v>
      </c>
      <c r="B8" s="293"/>
      <c r="C8" s="68">
        <v>3</v>
      </c>
      <c r="D8" s="63"/>
      <c r="E8" s="68">
        <v>3</v>
      </c>
      <c r="F8" s="63"/>
      <c r="G8" s="68">
        <v>3</v>
      </c>
      <c r="H8" s="63"/>
      <c r="I8" s="68">
        <v>3</v>
      </c>
      <c r="J8" s="63"/>
      <c r="K8" s="68">
        <v>3</v>
      </c>
      <c r="L8" s="63"/>
      <c r="M8" s="68">
        <v>3</v>
      </c>
      <c r="N8" s="63"/>
      <c r="O8" s="68">
        <v>3</v>
      </c>
      <c r="P8" s="63"/>
      <c r="Q8" s="68">
        <v>3</v>
      </c>
      <c r="R8" s="63"/>
      <c r="S8" s="68">
        <v>3</v>
      </c>
      <c r="T8" s="63"/>
      <c r="U8" s="68">
        <v>3</v>
      </c>
      <c r="V8" s="63"/>
      <c r="W8" s="68">
        <v>3</v>
      </c>
      <c r="X8" s="63"/>
      <c r="Y8" s="68">
        <v>3</v>
      </c>
      <c r="Z8" s="63"/>
      <c r="AB8" s="68">
        <v>3</v>
      </c>
      <c r="AC8" s="68">
        <v>20</v>
      </c>
      <c r="AD8" s="213" t="s">
        <v>149</v>
      </c>
    </row>
    <row r="9" spans="1:30" s="17" customFormat="1" ht="46.5" x14ac:dyDescent="0.25">
      <c r="A9" s="306" t="s">
        <v>146</v>
      </c>
      <c r="B9" s="293"/>
      <c r="C9" s="68">
        <v>3</v>
      </c>
      <c r="D9" s="63"/>
      <c r="E9" s="68">
        <v>3</v>
      </c>
      <c r="F9" s="63"/>
      <c r="G9" s="68">
        <v>3</v>
      </c>
      <c r="H9" s="63"/>
      <c r="I9" s="68">
        <v>3</v>
      </c>
      <c r="J9" s="63"/>
      <c r="K9" s="68">
        <v>3</v>
      </c>
      <c r="L9" s="63"/>
      <c r="M9" s="68">
        <v>3</v>
      </c>
      <c r="N9" s="63"/>
      <c r="O9" s="68">
        <v>3</v>
      </c>
      <c r="P9" s="63"/>
      <c r="Q9" s="68">
        <v>3</v>
      </c>
      <c r="R9" s="63"/>
      <c r="S9" s="68">
        <v>3</v>
      </c>
      <c r="T9" s="63"/>
      <c r="U9" s="68">
        <v>3</v>
      </c>
      <c r="V9" s="63"/>
      <c r="W9" s="68">
        <v>3</v>
      </c>
      <c r="X9" s="63"/>
      <c r="Y9" s="68">
        <v>3</v>
      </c>
      <c r="Z9" s="63"/>
      <c r="AB9" s="68">
        <v>3</v>
      </c>
      <c r="AC9" s="68">
        <v>20</v>
      </c>
      <c r="AD9" s="213" t="s">
        <v>149</v>
      </c>
    </row>
    <row r="10" spans="1:30" s="17" customFormat="1" ht="46.5" x14ac:dyDescent="0.25">
      <c r="A10" s="306" t="s">
        <v>147</v>
      </c>
      <c r="B10" s="293"/>
      <c r="C10" s="68">
        <v>3</v>
      </c>
      <c r="D10" s="63"/>
      <c r="E10" s="68">
        <v>3</v>
      </c>
      <c r="F10" s="63"/>
      <c r="G10" s="68">
        <v>3</v>
      </c>
      <c r="H10" s="63"/>
      <c r="I10" s="68">
        <v>3</v>
      </c>
      <c r="J10" s="63"/>
      <c r="K10" s="68">
        <v>3</v>
      </c>
      <c r="L10" s="63"/>
      <c r="M10" s="68">
        <v>3</v>
      </c>
      <c r="N10" s="63"/>
      <c r="O10" s="68">
        <v>3</v>
      </c>
      <c r="P10" s="63"/>
      <c r="Q10" s="68">
        <v>3</v>
      </c>
      <c r="R10" s="63"/>
      <c r="S10" s="68">
        <v>3</v>
      </c>
      <c r="T10" s="63"/>
      <c r="U10" s="68">
        <v>3</v>
      </c>
      <c r="V10" s="63"/>
      <c r="W10" s="68">
        <v>3</v>
      </c>
      <c r="X10" s="63"/>
      <c r="Y10" s="68">
        <v>3</v>
      </c>
      <c r="Z10" s="63"/>
      <c r="AB10" s="68">
        <v>3</v>
      </c>
      <c r="AC10" s="68">
        <v>30</v>
      </c>
      <c r="AD10" s="213" t="s">
        <v>150</v>
      </c>
    </row>
    <row r="11" spans="1:30" s="17" customFormat="1" ht="46.5" x14ac:dyDescent="0.25">
      <c r="A11" s="306" t="s">
        <v>148</v>
      </c>
      <c r="B11" s="293"/>
      <c r="C11" s="68">
        <v>3</v>
      </c>
      <c r="D11" s="63"/>
      <c r="E11" s="68">
        <v>3</v>
      </c>
      <c r="F11" s="63"/>
      <c r="G11" s="68">
        <v>3</v>
      </c>
      <c r="H11" s="63"/>
      <c r="I11" s="68">
        <v>3</v>
      </c>
      <c r="J11" s="63"/>
      <c r="K11" s="68">
        <v>3</v>
      </c>
      <c r="L11" s="63"/>
      <c r="M11" s="68">
        <v>3</v>
      </c>
      <c r="N11" s="63"/>
      <c r="O11" s="68">
        <v>3</v>
      </c>
      <c r="P11" s="63"/>
      <c r="Q11" s="68">
        <v>3</v>
      </c>
      <c r="R11" s="63"/>
      <c r="S11" s="68">
        <v>3</v>
      </c>
      <c r="T11" s="63"/>
      <c r="U11" s="68">
        <v>3</v>
      </c>
      <c r="V11" s="63"/>
      <c r="W11" s="68">
        <v>3</v>
      </c>
      <c r="X11" s="63"/>
      <c r="Y11" s="68">
        <v>3</v>
      </c>
      <c r="Z11" s="63"/>
      <c r="AB11" s="68">
        <v>3</v>
      </c>
      <c r="AC11" s="68">
        <v>30</v>
      </c>
      <c r="AD11" s="213" t="s">
        <v>151</v>
      </c>
    </row>
    <row r="12" spans="1:30" s="17" customFormat="1" ht="32.25" customHeight="1" x14ac:dyDescent="0.25">
      <c r="A12" s="217"/>
      <c r="B12" s="218"/>
      <c r="C12" s="68"/>
      <c r="D12" s="63"/>
      <c r="E12" s="68"/>
      <c r="F12" s="63"/>
      <c r="G12" s="68"/>
      <c r="H12" s="63"/>
      <c r="I12" s="68"/>
      <c r="J12" s="63"/>
      <c r="K12" s="68"/>
      <c r="L12" s="63"/>
      <c r="M12" s="68"/>
      <c r="N12" s="63"/>
      <c r="O12" s="68"/>
      <c r="P12" s="63"/>
      <c r="Q12" s="68"/>
      <c r="R12" s="63"/>
      <c r="S12" s="68"/>
      <c r="T12" s="63"/>
      <c r="U12" s="68"/>
      <c r="V12" s="63"/>
      <c r="W12" s="68"/>
      <c r="X12" s="63"/>
      <c r="Y12" s="68"/>
      <c r="Z12" s="63"/>
      <c r="AB12" s="68"/>
      <c r="AC12" s="68"/>
      <c r="AD12" s="129"/>
    </row>
    <row r="13" spans="1:30" s="17" customFormat="1" ht="31.5" customHeight="1" x14ac:dyDescent="0.25">
      <c r="A13" s="217"/>
      <c r="B13" s="218"/>
      <c r="C13" s="68"/>
      <c r="D13" s="63"/>
      <c r="E13" s="68"/>
      <c r="F13" s="63"/>
      <c r="G13" s="68"/>
      <c r="H13" s="63"/>
      <c r="I13" s="68"/>
      <c r="J13" s="63"/>
      <c r="K13" s="68"/>
      <c r="L13" s="63"/>
      <c r="M13" s="68"/>
      <c r="N13" s="63"/>
      <c r="O13" s="68"/>
      <c r="P13" s="63"/>
      <c r="Q13" s="68"/>
      <c r="R13" s="63"/>
      <c r="S13" s="68"/>
      <c r="T13" s="63"/>
      <c r="U13" s="68"/>
      <c r="V13" s="63"/>
      <c r="W13" s="68"/>
      <c r="X13" s="63"/>
      <c r="Y13" s="68"/>
      <c r="Z13" s="63"/>
      <c r="AB13" s="68"/>
      <c r="AC13" s="68"/>
      <c r="AD13" s="129"/>
    </row>
    <row r="14" spans="1:30" s="17" customFormat="1" ht="34.5" customHeight="1" x14ac:dyDescent="0.25">
      <c r="A14" s="122"/>
      <c r="B14" s="85"/>
      <c r="C14" s="68"/>
      <c r="D14" s="63"/>
      <c r="E14" s="68"/>
      <c r="F14" s="63"/>
      <c r="G14" s="68"/>
      <c r="H14" s="63"/>
      <c r="I14" s="68"/>
      <c r="J14" s="63"/>
      <c r="K14" s="68"/>
      <c r="L14" s="63"/>
      <c r="M14" s="68"/>
      <c r="N14" s="63"/>
      <c r="O14" s="68"/>
      <c r="P14" s="63"/>
      <c r="Q14" s="68"/>
      <c r="R14" s="63"/>
      <c r="S14" s="68"/>
      <c r="T14" s="63"/>
      <c r="U14" s="68"/>
      <c r="V14" s="63"/>
      <c r="W14" s="68"/>
      <c r="X14" s="63"/>
      <c r="Y14" s="68"/>
      <c r="Z14" s="63"/>
      <c r="AB14" s="68"/>
      <c r="AC14" s="68"/>
      <c r="AD14" s="129"/>
    </row>
    <row r="15" spans="1:30" s="17" customFormat="1" ht="36.75" customHeight="1" x14ac:dyDescent="0.25">
      <c r="A15" s="122"/>
      <c r="B15" s="79"/>
      <c r="C15" s="68"/>
      <c r="D15" s="63"/>
      <c r="E15" s="68"/>
      <c r="F15" s="63"/>
      <c r="G15" s="68"/>
      <c r="H15" s="63"/>
      <c r="I15" s="68"/>
      <c r="J15" s="63"/>
      <c r="K15" s="68"/>
      <c r="L15" s="63"/>
      <c r="M15" s="68"/>
      <c r="N15" s="63"/>
      <c r="O15" s="68"/>
      <c r="P15" s="63"/>
      <c r="Q15" s="68"/>
      <c r="R15" s="63"/>
      <c r="S15" s="68"/>
      <c r="T15" s="63"/>
      <c r="U15" s="68"/>
      <c r="V15" s="63"/>
      <c r="W15" s="68"/>
      <c r="X15" s="63"/>
      <c r="Y15" s="68"/>
      <c r="Z15" s="63"/>
      <c r="AB15" s="68"/>
      <c r="AC15" s="68"/>
      <c r="AD15" s="141"/>
    </row>
    <row r="16" spans="1:30" s="17" customFormat="1" ht="29.25" customHeight="1" x14ac:dyDescent="0.25">
      <c r="A16" s="307" t="s">
        <v>135</v>
      </c>
      <c r="B16" s="295"/>
      <c r="C16" s="87">
        <f>SUMPRODUCT(C8:C15,$AC8:$AC15)</f>
        <v>300</v>
      </c>
      <c r="D16" s="88"/>
      <c r="E16" s="87">
        <f>SUMPRODUCT(E8:E15,$AC8:$AC15)</f>
        <v>300</v>
      </c>
      <c r="F16" s="88"/>
      <c r="G16" s="87">
        <f>SUMPRODUCT(G8:G15,$AC8:$AC15)</f>
        <v>300</v>
      </c>
      <c r="H16" s="88"/>
      <c r="I16" s="87">
        <f>SUMPRODUCT(I8:I15,$AC8:$AC15)</f>
        <v>300</v>
      </c>
      <c r="J16" s="88"/>
      <c r="K16" s="87">
        <f>SUMPRODUCT(K8:K15,$AC8:$AC15)</f>
        <v>300</v>
      </c>
      <c r="L16" s="88"/>
      <c r="M16" s="87">
        <f>SUMPRODUCT(M8:M15,$AC8:$AC15)</f>
        <v>300</v>
      </c>
      <c r="N16" s="88"/>
      <c r="O16" s="87">
        <f>SUMPRODUCT(O8:O15,$AC8:$AC15)</f>
        <v>300</v>
      </c>
      <c r="P16" s="88"/>
      <c r="Q16" s="87">
        <f>SUMPRODUCT(Q8:Q15,$AC8:$AC15)</f>
        <v>300</v>
      </c>
      <c r="R16" s="88"/>
      <c r="S16" s="87">
        <f>SUMPRODUCT(S8:S15,$AC8:$AC15)</f>
        <v>300</v>
      </c>
      <c r="T16" s="88"/>
      <c r="U16" s="87">
        <f>SUMPRODUCT(U8:U15,$AC8:$AC15)</f>
        <v>300</v>
      </c>
      <c r="V16" s="88"/>
      <c r="W16" s="87">
        <f>SUMPRODUCT(W8:W15,$AC8:$AC15)</f>
        <v>300</v>
      </c>
      <c r="X16" s="88"/>
      <c r="Y16" s="87">
        <f>SUMPRODUCT(Y8:Y15,$AC8:$AC15)</f>
        <v>300</v>
      </c>
      <c r="Z16" s="88"/>
      <c r="AA16" s="94"/>
      <c r="AB16" s="70">
        <f>SUMPRODUCT(AB8:AB15,AC8:AC15)</f>
        <v>300</v>
      </c>
      <c r="AC16" s="70">
        <f>SUM(AC8:AC15)</f>
        <v>100</v>
      </c>
      <c r="AD16" s="134"/>
    </row>
    <row r="17" spans="1:27" s="17" customFormat="1" ht="29.25" customHeight="1" x14ac:dyDescent="0.25">
      <c r="A17" s="303" t="s">
        <v>136</v>
      </c>
      <c r="B17" s="299"/>
      <c r="C17" s="118">
        <f>C16/$AB$16*100</f>
        <v>100</v>
      </c>
      <c r="D17" s="90"/>
      <c r="E17" s="118">
        <f>E16/$AB$16*100</f>
        <v>100</v>
      </c>
      <c r="F17" s="90"/>
      <c r="G17" s="118">
        <f>G16/$AB$16*100</f>
        <v>100</v>
      </c>
      <c r="H17" s="90"/>
      <c r="I17" s="118">
        <f>I16/$AB$16*100</f>
        <v>100</v>
      </c>
      <c r="J17" s="90"/>
      <c r="K17" s="118">
        <f>K16/$AB$16*100</f>
        <v>100</v>
      </c>
      <c r="L17" s="90"/>
      <c r="M17" s="118">
        <f>M16/$AB$16*100</f>
        <v>100</v>
      </c>
      <c r="N17" s="90"/>
      <c r="O17" s="118">
        <f>O16/$AB$16*100</f>
        <v>100</v>
      </c>
      <c r="P17" s="90"/>
      <c r="Q17" s="118">
        <f>Q16/$AB$16*100</f>
        <v>100</v>
      </c>
      <c r="R17" s="90"/>
      <c r="S17" s="118">
        <f>S16/$AB$16*100</f>
        <v>100</v>
      </c>
      <c r="T17" s="90"/>
      <c r="U17" s="118">
        <f>U16/$AB$16*100</f>
        <v>100</v>
      </c>
      <c r="V17" s="90"/>
      <c r="W17" s="118">
        <f>W16/$AB$16*100</f>
        <v>100</v>
      </c>
      <c r="X17" s="90"/>
      <c r="Y17" s="118">
        <f>Y16/$AB$16*100</f>
        <v>100</v>
      </c>
      <c r="Z17" s="90"/>
      <c r="AA17" s="94"/>
    </row>
    <row r="18" spans="1:27" s="17" customFormat="1" ht="29.25" customHeight="1" x14ac:dyDescent="0.25">
      <c r="A18" s="304" t="s">
        <v>137</v>
      </c>
      <c r="B18" s="305"/>
      <c r="C18" s="65" t="str">
        <f>IF(C17&gt;59.99,"PASS","FAIL")</f>
        <v>PASS</v>
      </c>
      <c r="D18" s="65"/>
      <c r="E18" s="65" t="str">
        <f>IF(E17&gt;59.99,"PASS","FAIL")</f>
        <v>PASS</v>
      </c>
      <c r="F18" s="65"/>
      <c r="G18" s="65" t="str">
        <f>IF(G17&gt;59.99,"PASS","FAIL")</f>
        <v>PASS</v>
      </c>
      <c r="H18" s="65"/>
      <c r="I18" s="65" t="str">
        <f>IF(I17&gt;59.99,"PASS","FAIL")</f>
        <v>PASS</v>
      </c>
      <c r="J18" s="65"/>
      <c r="K18" s="65" t="str">
        <f>IF(K17&gt;59.99,"PASS","FAIL")</f>
        <v>PASS</v>
      </c>
      <c r="L18" s="65"/>
      <c r="M18" s="65" t="str">
        <f>IF(M17&gt;59.99,"PASS","FAIL")</f>
        <v>PASS</v>
      </c>
      <c r="N18" s="65"/>
      <c r="O18" s="65" t="str">
        <f>IF(O17&gt;59.99,"PASS","FAIL")</f>
        <v>PASS</v>
      </c>
      <c r="P18" s="65"/>
      <c r="Q18" s="65" t="str">
        <f>IF(Q17&gt;59.99,"PASS","FAIL")</f>
        <v>PASS</v>
      </c>
      <c r="R18" s="65"/>
      <c r="S18" s="65" t="str">
        <f>IF(S17&gt;59.99,"PASS","FAIL")</f>
        <v>PASS</v>
      </c>
      <c r="T18" s="65"/>
      <c r="U18" s="65" t="str">
        <f>IF(U17&gt;59.99,"PASS","FAIL")</f>
        <v>PASS</v>
      </c>
      <c r="V18" s="65"/>
      <c r="W18" s="65" t="str">
        <f>IF(W17&gt;59.99,"PASS","FAIL")</f>
        <v>PASS</v>
      </c>
      <c r="X18" s="65"/>
      <c r="Y18" s="65" t="str">
        <f>IF(Y17&gt;59.99,"PASS","FAIL")</f>
        <v>PASS</v>
      </c>
      <c r="Z18" s="65"/>
      <c r="AA18" s="94"/>
    </row>
    <row r="40" spans="5:5" x14ac:dyDescent="0.3">
      <c r="E40" s="170"/>
    </row>
  </sheetData>
  <mergeCells count="21">
    <mergeCell ref="Y5:Z5"/>
    <mergeCell ref="O5:P5"/>
    <mergeCell ref="Q5:R5"/>
    <mergeCell ref="S5:T5"/>
    <mergeCell ref="U5:V5"/>
    <mergeCell ref="W5:X5"/>
    <mergeCell ref="A17:B17"/>
    <mergeCell ref="A18:B18"/>
    <mergeCell ref="A8:B8"/>
    <mergeCell ref="A16:B16"/>
    <mergeCell ref="A9:B9"/>
    <mergeCell ref="A10:B10"/>
    <mergeCell ref="A11:B11"/>
    <mergeCell ref="B2:D2"/>
    <mergeCell ref="B3:D3"/>
    <mergeCell ref="I5:J5"/>
    <mergeCell ref="K5:L5"/>
    <mergeCell ref="M5:N5"/>
    <mergeCell ref="C5:D5"/>
    <mergeCell ref="E5:F5"/>
    <mergeCell ref="G5:H5"/>
  </mergeCells>
  <conditionalFormatting sqref="C9:C15">
    <cfRule type="expression" dxfId="310" priority="84">
      <formula>C9&gt;$AB9</formula>
    </cfRule>
  </conditionalFormatting>
  <conditionalFormatting sqref="C8">
    <cfRule type="expression" dxfId="309" priority="83">
      <formula>C8&gt;$AB8</formula>
    </cfRule>
  </conditionalFormatting>
  <conditionalFormatting sqref="S9:S15">
    <cfRule type="expression" dxfId="308" priority="24">
      <formula>S9&gt;$AB9</formula>
    </cfRule>
  </conditionalFormatting>
  <conditionalFormatting sqref="S8">
    <cfRule type="expression" dxfId="307" priority="23">
      <formula>S8&gt;$AB8</formula>
    </cfRule>
  </conditionalFormatting>
  <conditionalFormatting sqref="C18">
    <cfRule type="containsText" dxfId="306" priority="71" operator="containsText" text="Pass">
      <formula>NOT(ISERROR(SEARCH("Pass",C18)))</formula>
    </cfRule>
    <cfRule type="containsText" dxfId="305" priority="72" operator="containsText" text="fail">
      <formula>NOT(ISERROR(SEARCH("fail",C18)))</formula>
    </cfRule>
  </conditionalFormatting>
  <conditionalFormatting sqref="D18">
    <cfRule type="containsText" dxfId="304" priority="67" operator="containsText" text="Pass">
      <formula>NOT(ISERROR(SEARCH("Pass",D18)))</formula>
    </cfRule>
    <cfRule type="containsText" dxfId="303" priority="68" operator="containsText" text="fail">
      <formula>NOT(ISERROR(SEARCH("fail",D18)))</formula>
    </cfRule>
  </conditionalFormatting>
  <conditionalFormatting sqref="Z18">
    <cfRule type="containsText" dxfId="302" priority="1" operator="containsText" text="Pass">
      <formula>NOT(ISERROR(SEARCH("Pass",Z18)))</formula>
    </cfRule>
    <cfRule type="containsText" dxfId="301" priority="2" operator="containsText" text="fail">
      <formula>NOT(ISERROR(SEARCH("fail",Z18)))</formula>
    </cfRule>
  </conditionalFormatting>
  <conditionalFormatting sqref="E9:E15">
    <cfRule type="expression" dxfId="300" priority="66">
      <formula>E9&gt;$AB9</formula>
    </cfRule>
  </conditionalFormatting>
  <conditionalFormatting sqref="E8">
    <cfRule type="expression" dxfId="299" priority="65">
      <formula>E8&gt;$AB8</formula>
    </cfRule>
  </conditionalFormatting>
  <conditionalFormatting sqref="E18">
    <cfRule type="containsText" dxfId="298" priority="63" operator="containsText" text="Pass">
      <formula>NOT(ISERROR(SEARCH("Pass",E18)))</formula>
    </cfRule>
    <cfRule type="containsText" dxfId="297" priority="64" operator="containsText" text="fail">
      <formula>NOT(ISERROR(SEARCH("fail",E18)))</formula>
    </cfRule>
  </conditionalFormatting>
  <conditionalFormatting sqref="F18">
    <cfRule type="containsText" dxfId="296" priority="61" operator="containsText" text="Pass">
      <formula>NOT(ISERROR(SEARCH("Pass",F18)))</formula>
    </cfRule>
    <cfRule type="containsText" dxfId="295" priority="62" operator="containsText" text="fail">
      <formula>NOT(ISERROR(SEARCH("fail",F18)))</formula>
    </cfRule>
  </conditionalFormatting>
  <conditionalFormatting sqref="G9:G15">
    <cfRule type="expression" dxfId="294" priority="60">
      <formula>G9&gt;$AB9</formula>
    </cfRule>
  </conditionalFormatting>
  <conditionalFormatting sqref="G8">
    <cfRule type="expression" dxfId="293" priority="59">
      <formula>G8&gt;$AB8</formula>
    </cfRule>
  </conditionalFormatting>
  <conditionalFormatting sqref="G18">
    <cfRule type="containsText" dxfId="292" priority="57" operator="containsText" text="Pass">
      <formula>NOT(ISERROR(SEARCH("Pass",G18)))</formula>
    </cfRule>
    <cfRule type="containsText" dxfId="291" priority="58" operator="containsText" text="fail">
      <formula>NOT(ISERROR(SEARCH("fail",G18)))</formula>
    </cfRule>
  </conditionalFormatting>
  <conditionalFormatting sqref="H18">
    <cfRule type="containsText" dxfId="290" priority="55" operator="containsText" text="Pass">
      <formula>NOT(ISERROR(SEARCH("Pass",H18)))</formula>
    </cfRule>
    <cfRule type="containsText" dxfId="289" priority="56" operator="containsText" text="fail">
      <formula>NOT(ISERROR(SEARCH("fail",H18)))</formula>
    </cfRule>
  </conditionalFormatting>
  <conditionalFormatting sqref="I9:I15">
    <cfRule type="expression" dxfId="288" priority="54">
      <formula>I9&gt;$AB9</formula>
    </cfRule>
  </conditionalFormatting>
  <conditionalFormatting sqref="I8">
    <cfRule type="expression" dxfId="287" priority="53">
      <formula>I8&gt;$AB8</formula>
    </cfRule>
  </conditionalFormatting>
  <conditionalFormatting sqref="I18">
    <cfRule type="containsText" dxfId="286" priority="51" operator="containsText" text="Pass">
      <formula>NOT(ISERROR(SEARCH("Pass",I18)))</formula>
    </cfRule>
    <cfRule type="containsText" dxfId="285" priority="52" operator="containsText" text="fail">
      <formula>NOT(ISERROR(SEARCH("fail",I18)))</formula>
    </cfRule>
  </conditionalFormatting>
  <conditionalFormatting sqref="J18">
    <cfRule type="containsText" dxfId="284" priority="49" operator="containsText" text="Pass">
      <formula>NOT(ISERROR(SEARCH("Pass",J18)))</formula>
    </cfRule>
    <cfRule type="containsText" dxfId="283" priority="50" operator="containsText" text="fail">
      <formula>NOT(ISERROR(SEARCH("fail",J18)))</formula>
    </cfRule>
  </conditionalFormatting>
  <conditionalFormatting sqref="K9:K15">
    <cfRule type="expression" dxfId="282" priority="48">
      <formula>K9&gt;$AB9</formula>
    </cfRule>
  </conditionalFormatting>
  <conditionalFormatting sqref="K8">
    <cfRule type="expression" dxfId="281" priority="47">
      <formula>K8&gt;$AB8</formula>
    </cfRule>
  </conditionalFormatting>
  <conditionalFormatting sqref="K18">
    <cfRule type="containsText" dxfId="280" priority="45" operator="containsText" text="Pass">
      <formula>NOT(ISERROR(SEARCH("Pass",K18)))</formula>
    </cfRule>
    <cfRule type="containsText" dxfId="279" priority="46" operator="containsText" text="fail">
      <formula>NOT(ISERROR(SEARCH("fail",K18)))</formula>
    </cfRule>
  </conditionalFormatting>
  <conditionalFormatting sqref="L18">
    <cfRule type="containsText" dxfId="278" priority="43" operator="containsText" text="Pass">
      <formula>NOT(ISERROR(SEARCH("Pass",L18)))</formula>
    </cfRule>
    <cfRule type="containsText" dxfId="277" priority="44" operator="containsText" text="fail">
      <formula>NOT(ISERROR(SEARCH("fail",L18)))</formula>
    </cfRule>
  </conditionalFormatting>
  <conditionalFormatting sqref="M9:M15">
    <cfRule type="expression" dxfId="276" priority="42">
      <formula>M9&gt;$AB9</formula>
    </cfRule>
  </conditionalFormatting>
  <conditionalFormatting sqref="M8">
    <cfRule type="expression" dxfId="275" priority="41">
      <formula>M8&gt;$AB8</formula>
    </cfRule>
  </conditionalFormatting>
  <conditionalFormatting sqref="M18">
    <cfRule type="containsText" dxfId="274" priority="39" operator="containsText" text="Pass">
      <formula>NOT(ISERROR(SEARCH("Pass",M18)))</formula>
    </cfRule>
    <cfRule type="containsText" dxfId="273" priority="40" operator="containsText" text="fail">
      <formula>NOT(ISERROR(SEARCH("fail",M18)))</formula>
    </cfRule>
  </conditionalFormatting>
  <conditionalFormatting sqref="N18">
    <cfRule type="containsText" dxfId="272" priority="37" operator="containsText" text="Pass">
      <formula>NOT(ISERROR(SEARCH("Pass",N18)))</formula>
    </cfRule>
    <cfRule type="containsText" dxfId="271" priority="38" operator="containsText" text="fail">
      <formula>NOT(ISERROR(SEARCH("fail",N18)))</formula>
    </cfRule>
  </conditionalFormatting>
  <conditionalFormatting sqref="O9:O15">
    <cfRule type="expression" dxfId="270" priority="36">
      <formula>O9&gt;$AB9</formula>
    </cfRule>
  </conditionalFormatting>
  <conditionalFormatting sqref="O8">
    <cfRule type="expression" dxfId="269" priority="35">
      <formula>O8&gt;$AB8</formula>
    </cfRule>
  </conditionalFormatting>
  <conditionalFormatting sqref="O18">
    <cfRule type="containsText" dxfId="268" priority="33" operator="containsText" text="Pass">
      <formula>NOT(ISERROR(SEARCH("Pass",O18)))</formula>
    </cfRule>
    <cfRule type="containsText" dxfId="267" priority="34" operator="containsText" text="fail">
      <formula>NOT(ISERROR(SEARCH("fail",O18)))</formula>
    </cfRule>
  </conditionalFormatting>
  <conditionalFormatting sqref="P18">
    <cfRule type="containsText" dxfId="266" priority="31" operator="containsText" text="Pass">
      <formula>NOT(ISERROR(SEARCH("Pass",P18)))</formula>
    </cfRule>
    <cfRule type="containsText" dxfId="265" priority="32" operator="containsText" text="fail">
      <formula>NOT(ISERROR(SEARCH("fail",P18)))</formula>
    </cfRule>
  </conditionalFormatting>
  <conditionalFormatting sqref="Q9:Q15">
    <cfRule type="expression" dxfId="264" priority="30">
      <formula>Q9&gt;$AB9</formula>
    </cfRule>
  </conditionalFormatting>
  <conditionalFormatting sqref="Q8">
    <cfRule type="expression" dxfId="263" priority="29">
      <formula>Q8&gt;$AB8</formula>
    </cfRule>
  </conditionalFormatting>
  <conditionalFormatting sqref="Q18">
    <cfRule type="containsText" dxfId="262" priority="27" operator="containsText" text="Pass">
      <formula>NOT(ISERROR(SEARCH("Pass",Q18)))</formula>
    </cfRule>
    <cfRule type="containsText" dxfId="261" priority="28" operator="containsText" text="fail">
      <formula>NOT(ISERROR(SEARCH("fail",Q18)))</formula>
    </cfRule>
  </conditionalFormatting>
  <conditionalFormatting sqref="R18">
    <cfRule type="containsText" dxfId="260" priority="25" operator="containsText" text="Pass">
      <formula>NOT(ISERROR(SEARCH("Pass",R18)))</formula>
    </cfRule>
    <cfRule type="containsText" dxfId="259" priority="26" operator="containsText" text="fail">
      <formula>NOT(ISERROR(SEARCH("fail",R18)))</formula>
    </cfRule>
  </conditionalFormatting>
  <conditionalFormatting sqref="S18">
    <cfRule type="containsText" dxfId="258" priority="21" operator="containsText" text="Pass">
      <formula>NOT(ISERROR(SEARCH("Pass",S18)))</formula>
    </cfRule>
    <cfRule type="containsText" dxfId="257" priority="22" operator="containsText" text="fail">
      <formula>NOT(ISERROR(SEARCH("fail",S18)))</formula>
    </cfRule>
  </conditionalFormatting>
  <conditionalFormatting sqref="T18">
    <cfRule type="containsText" dxfId="256" priority="19" operator="containsText" text="Pass">
      <formula>NOT(ISERROR(SEARCH("Pass",T18)))</formula>
    </cfRule>
    <cfRule type="containsText" dxfId="255" priority="20" operator="containsText" text="fail">
      <formula>NOT(ISERROR(SEARCH("fail",T18)))</formula>
    </cfRule>
  </conditionalFormatting>
  <conditionalFormatting sqref="U9:U15">
    <cfRule type="expression" dxfId="254" priority="18">
      <formula>U9&gt;$AB9</formula>
    </cfRule>
  </conditionalFormatting>
  <conditionalFormatting sqref="U8">
    <cfRule type="expression" dxfId="253" priority="17">
      <formula>U8&gt;$AB8</formula>
    </cfRule>
  </conditionalFormatting>
  <conditionalFormatting sqref="U18">
    <cfRule type="containsText" dxfId="252" priority="15" operator="containsText" text="Pass">
      <formula>NOT(ISERROR(SEARCH("Pass",U18)))</formula>
    </cfRule>
    <cfRule type="containsText" dxfId="251" priority="16" operator="containsText" text="fail">
      <formula>NOT(ISERROR(SEARCH("fail",U18)))</formula>
    </cfRule>
  </conditionalFormatting>
  <conditionalFormatting sqref="V18">
    <cfRule type="containsText" dxfId="250" priority="13" operator="containsText" text="Pass">
      <formula>NOT(ISERROR(SEARCH("Pass",V18)))</formula>
    </cfRule>
    <cfRule type="containsText" dxfId="249" priority="14" operator="containsText" text="fail">
      <formula>NOT(ISERROR(SEARCH("fail",V18)))</formula>
    </cfRule>
  </conditionalFormatting>
  <conditionalFormatting sqref="W9:W15">
    <cfRule type="expression" dxfId="248" priority="12">
      <formula>W9&gt;$AB9</formula>
    </cfRule>
  </conditionalFormatting>
  <conditionalFormatting sqref="W8">
    <cfRule type="expression" dxfId="247" priority="11">
      <formula>W8&gt;$AB8</formula>
    </cfRule>
  </conditionalFormatting>
  <conditionalFormatting sqref="W18">
    <cfRule type="containsText" dxfId="246" priority="9" operator="containsText" text="Pass">
      <formula>NOT(ISERROR(SEARCH("Pass",W18)))</formula>
    </cfRule>
    <cfRule type="containsText" dxfId="245" priority="10" operator="containsText" text="fail">
      <formula>NOT(ISERROR(SEARCH("fail",W18)))</formula>
    </cfRule>
  </conditionalFormatting>
  <conditionalFormatting sqref="X18">
    <cfRule type="containsText" dxfId="244" priority="7" operator="containsText" text="Pass">
      <formula>NOT(ISERROR(SEARCH("Pass",X18)))</formula>
    </cfRule>
    <cfRule type="containsText" dxfId="243" priority="8" operator="containsText" text="fail">
      <formula>NOT(ISERROR(SEARCH("fail",X18)))</formula>
    </cfRule>
  </conditionalFormatting>
  <conditionalFormatting sqref="Y9:Y15">
    <cfRule type="expression" dxfId="242" priority="6">
      <formula>Y9&gt;$AB9</formula>
    </cfRule>
  </conditionalFormatting>
  <conditionalFormatting sqref="Y8">
    <cfRule type="expression" dxfId="241" priority="5">
      <formula>Y8&gt;$AB8</formula>
    </cfRule>
  </conditionalFormatting>
  <conditionalFormatting sqref="Y18">
    <cfRule type="containsText" dxfId="240" priority="3" operator="containsText" text="Pass">
      <formula>NOT(ISERROR(SEARCH("Pass",Y18)))</formula>
    </cfRule>
    <cfRule type="containsText" dxfId="239" priority="4" operator="containsText" text="fail">
      <formula>NOT(ISERROR(SEARCH("fail",Y18)))</formula>
    </cfRule>
  </conditionalFormatting>
  <pageMargins left="0.7" right="0.7" top="0.75" bottom="0.75" header="0.3" footer="0.3"/>
  <pageSetup paperSize="8" orientation="landscape" r:id="rId1"/>
  <headerFooter>
    <oddHeader xml:space="preserve">&amp;L&amp;G&amp;C&amp;"Arial,Bold"&amp;11نموذج معايير درجات تقييم التأهيل المسبق
</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7"/>
  </sheetPr>
  <dimension ref="A2:AM40"/>
  <sheetViews>
    <sheetView rightToLeft="1" view="pageLayout" topLeftCell="H1" zoomScale="70" zoomScaleNormal="55" zoomScaleSheetLayoutView="40" zoomScalePageLayoutView="70" workbookViewId="0">
      <selection activeCell="L74" sqref="L74"/>
    </sheetView>
  </sheetViews>
  <sheetFormatPr defaultColWidth="9.1796875" defaultRowHeight="13" x14ac:dyDescent="0.3"/>
  <cols>
    <col min="1" max="1" width="27.26953125" style="16" customWidth="1"/>
    <col min="2" max="2" width="39.1796875" style="16" customWidth="1"/>
    <col min="3" max="3" width="15.7265625" style="16" customWidth="1"/>
    <col min="4" max="4" width="30.7265625" style="16" customWidth="1"/>
    <col min="5" max="5" width="15.7265625" style="16" customWidth="1"/>
    <col min="6" max="6" width="30.7265625" style="16" customWidth="1"/>
    <col min="7" max="7" width="15.7265625" style="16" customWidth="1"/>
    <col min="8" max="8" width="30.7265625" style="16" customWidth="1"/>
    <col min="9" max="9" width="15.7265625" style="16" customWidth="1"/>
    <col min="10" max="10" width="30.7265625" style="16" customWidth="1"/>
    <col min="11" max="11" width="15.7265625" style="16" customWidth="1"/>
    <col min="12" max="12" width="30.7265625" style="16" customWidth="1"/>
    <col min="13" max="13" width="15.7265625" style="16" hidden="1" customWidth="1"/>
    <col min="14" max="14" width="30.7265625" style="16" hidden="1" customWidth="1"/>
    <col min="15" max="15" width="15.7265625" style="16" hidden="1" customWidth="1"/>
    <col min="16" max="16" width="30.7265625" style="16" hidden="1" customWidth="1"/>
    <col min="17" max="17" width="15.7265625" style="16" hidden="1" customWidth="1"/>
    <col min="18" max="18" width="30.7265625" style="16" hidden="1" customWidth="1"/>
    <col min="19" max="19" width="15.7265625" style="16" hidden="1" customWidth="1"/>
    <col min="20" max="20" width="30.7265625" style="16" hidden="1" customWidth="1"/>
    <col min="21" max="21" width="15.7265625" style="16" hidden="1" customWidth="1"/>
    <col min="22" max="22" width="30.7265625" style="16" hidden="1" customWidth="1"/>
    <col min="23" max="23" width="15.7265625" style="16" hidden="1" customWidth="1"/>
    <col min="24" max="24" width="30.7265625" style="16" hidden="1" customWidth="1"/>
    <col min="25" max="25" width="15.7265625" style="16" hidden="1" customWidth="1"/>
    <col min="26" max="26" width="30.7265625" style="16" hidden="1" customWidth="1"/>
    <col min="27" max="27" width="9.1796875" style="16"/>
    <col min="28" max="28" width="10.453125" style="16" bestFit="1" customWidth="1"/>
    <col min="29" max="29" width="14.81640625" style="16" customWidth="1"/>
    <col min="30" max="30" width="59.7265625" style="16" customWidth="1"/>
    <col min="31" max="39" width="15.7265625" style="16" customWidth="1"/>
    <col min="40" max="16384" width="9.1796875" style="16"/>
  </cols>
  <sheetData>
    <row r="2" spans="1:39" ht="18" x14ac:dyDescent="0.4">
      <c r="A2" s="67" t="s">
        <v>128</v>
      </c>
      <c r="B2" s="309" t="str">
        <f>Contents!B10</f>
        <v>القسم 3</v>
      </c>
      <c r="C2" s="310"/>
      <c r="D2" s="55"/>
      <c r="E2" s="55"/>
      <c r="F2" s="55"/>
      <c r="G2" s="55"/>
      <c r="H2" s="55"/>
      <c r="I2" s="55"/>
      <c r="J2" s="55"/>
      <c r="K2" s="55"/>
      <c r="L2" s="55"/>
      <c r="M2" s="55"/>
      <c r="N2" s="55"/>
      <c r="O2" s="55"/>
      <c r="P2" s="55"/>
      <c r="Q2" s="55"/>
      <c r="R2" s="55"/>
      <c r="S2" s="55"/>
      <c r="T2" s="55"/>
      <c r="U2" s="55"/>
      <c r="V2" s="55"/>
      <c r="W2" s="55"/>
      <c r="X2" s="55"/>
      <c r="Y2" s="55"/>
      <c r="Z2" s="55"/>
    </row>
    <row r="3" spans="1:39" ht="18" x14ac:dyDescent="0.4">
      <c r="A3" s="67" t="s">
        <v>72</v>
      </c>
      <c r="B3" s="309" t="str">
        <f>Contents!C10</f>
        <v>مخطط الهيكل التنظيمي والموظفين الرئيسيين</v>
      </c>
      <c r="C3" s="310"/>
      <c r="D3" s="55"/>
      <c r="E3" s="55"/>
      <c r="F3" s="55"/>
      <c r="G3" s="55"/>
      <c r="H3" s="55"/>
      <c r="I3" s="55"/>
      <c r="J3" s="55"/>
      <c r="K3" s="55"/>
      <c r="L3" s="55"/>
      <c r="M3" s="55"/>
      <c r="N3" s="55"/>
      <c r="O3" s="55"/>
      <c r="P3" s="55"/>
      <c r="Q3" s="55"/>
      <c r="R3" s="55"/>
      <c r="S3" s="55"/>
      <c r="T3" s="55"/>
      <c r="U3" s="55"/>
      <c r="V3" s="55"/>
      <c r="W3" s="55"/>
      <c r="X3" s="55"/>
      <c r="Y3" s="55"/>
      <c r="Z3" s="55"/>
    </row>
    <row r="4" spans="1:39" x14ac:dyDescent="0.3">
      <c r="A4" s="55"/>
      <c r="B4" s="55"/>
      <c r="C4" s="55"/>
      <c r="D4" s="55"/>
      <c r="E4" s="55"/>
      <c r="F4" s="55"/>
      <c r="G4" s="55"/>
      <c r="H4" s="55"/>
      <c r="I4" s="55"/>
      <c r="J4" s="55"/>
      <c r="K4" s="55"/>
      <c r="L4" s="55"/>
      <c r="M4" s="55"/>
      <c r="N4" s="55"/>
      <c r="O4" s="55"/>
      <c r="P4" s="55"/>
      <c r="Q4" s="55"/>
      <c r="R4" s="55"/>
      <c r="S4" s="55"/>
      <c r="T4" s="55"/>
      <c r="U4" s="55"/>
      <c r="V4" s="55"/>
      <c r="W4" s="55"/>
      <c r="X4" s="55"/>
      <c r="Y4" s="55"/>
      <c r="Z4" s="55"/>
    </row>
    <row r="5" spans="1:39" s="17" customFormat="1" ht="31.5" customHeight="1" x14ac:dyDescent="0.25">
      <c r="A5" s="83" t="s">
        <v>129</v>
      </c>
      <c r="B5" s="84"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9" s="17" customFormat="1" ht="46.5" x14ac:dyDescent="0.25">
      <c r="A6" s="80" t="s">
        <v>130</v>
      </c>
      <c r="B6" s="108">
        <f>SCORE!C10</f>
        <v>10</v>
      </c>
      <c r="C6" s="81" t="s">
        <v>139</v>
      </c>
      <c r="D6" s="82" t="s">
        <v>140</v>
      </c>
      <c r="E6" s="81" t="s">
        <v>139</v>
      </c>
      <c r="F6" s="82" t="s">
        <v>140</v>
      </c>
      <c r="G6" s="81" t="s">
        <v>139</v>
      </c>
      <c r="H6" s="82" t="s">
        <v>140</v>
      </c>
      <c r="I6" s="81" t="s">
        <v>139</v>
      </c>
      <c r="J6" s="82" t="s">
        <v>140</v>
      </c>
      <c r="K6" s="81" t="s">
        <v>139</v>
      </c>
      <c r="L6" s="82" t="s">
        <v>140</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143</v>
      </c>
      <c r="AE6" s="312" t="s">
        <v>167</v>
      </c>
      <c r="AF6" s="313"/>
      <c r="AG6" s="313"/>
      <c r="AH6" s="313"/>
      <c r="AI6" s="313"/>
      <c r="AJ6" s="313"/>
      <c r="AK6" s="313"/>
      <c r="AL6" s="313"/>
      <c r="AM6" s="314"/>
    </row>
    <row r="7" spans="1:39" s="17" customFormat="1" ht="28.5" customHeight="1" x14ac:dyDescent="0.25">
      <c r="A7" s="58" t="s">
        <v>131</v>
      </c>
      <c r="B7" s="59"/>
      <c r="C7" s="60"/>
      <c r="D7" s="61"/>
      <c r="E7" s="62"/>
      <c r="F7" s="61"/>
      <c r="G7" s="62"/>
      <c r="H7" s="61"/>
      <c r="I7" s="62"/>
      <c r="J7" s="61"/>
      <c r="K7" s="60"/>
      <c r="L7" s="61"/>
      <c r="M7" s="62"/>
      <c r="N7" s="61"/>
      <c r="O7" s="62"/>
      <c r="P7" s="61"/>
      <c r="Q7" s="62"/>
      <c r="R7" s="61"/>
      <c r="S7" s="62"/>
      <c r="T7" s="61"/>
      <c r="U7" s="62"/>
      <c r="V7" s="61"/>
      <c r="W7" s="62"/>
      <c r="X7" s="61"/>
      <c r="Y7" s="62"/>
      <c r="Z7" s="61"/>
      <c r="AB7" s="62"/>
      <c r="AC7" s="60"/>
      <c r="AD7" s="132"/>
    </row>
    <row r="8" spans="1:39" s="17" customFormat="1" ht="186" x14ac:dyDescent="0.25">
      <c r="A8" s="308" t="s">
        <v>152</v>
      </c>
      <c r="B8" s="297"/>
      <c r="C8" s="68">
        <v>5</v>
      </c>
      <c r="D8" s="63"/>
      <c r="E8" s="68">
        <v>5</v>
      </c>
      <c r="F8" s="63"/>
      <c r="G8" s="68">
        <v>5</v>
      </c>
      <c r="H8" s="63"/>
      <c r="I8" s="68">
        <v>5</v>
      </c>
      <c r="J8" s="63"/>
      <c r="K8" s="68">
        <v>5</v>
      </c>
      <c r="L8" s="63"/>
      <c r="M8" s="68">
        <v>5</v>
      </c>
      <c r="N8" s="63"/>
      <c r="O8" s="68">
        <v>5</v>
      </c>
      <c r="P8" s="63"/>
      <c r="Q8" s="68">
        <v>5</v>
      </c>
      <c r="R8" s="63"/>
      <c r="S8" s="68">
        <v>5</v>
      </c>
      <c r="T8" s="63"/>
      <c r="U8" s="68">
        <v>5</v>
      </c>
      <c r="V8" s="63"/>
      <c r="W8" s="68">
        <v>5</v>
      </c>
      <c r="X8" s="63"/>
      <c r="Y8" s="68">
        <v>5</v>
      </c>
      <c r="Z8" s="63"/>
      <c r="AB8" s="68">
        <v>5</v>
      </c>
      <c r="AC8" s="68">
        <v>5</v>
      </c>
      <c r="AD8" s="213" t="s">
        <v>165</v>
      </c>
      <c r="AE8" s="135" t="s">
        <v>168</v>
      </c>
      <c r="AF8" s="81" t="s">
        <v>169</v>
      </c>
      <c r="AG8" s="81" t="s">
        <v>171</v>
      </c>
      <c r="AH8" s="81" t="s">
        <v>172</v>
      </c>
      <c r="AI8" s="81" t="s">
        <v>173</v>
      </c>
      <c r="AJ8" s="81" t="s">
        <v>174</v>
      </c>
      <c r="AK8" s="81" t="s">
        <v>175</v>
      </c>
      <c r="AL8" s="81" t="s">
        <v>176</v>
      </c>
      <c r="AM8" s="81" t="s">
        <v>177</v>
      </c>
    </row>
    <row r="9" spans="1:39" s="17" customFormat="1" ht="94.5" customHeight="1" x14ac:dyDescent="0.25">
      <c r="A9" s="308" t="s">
        <v>153</v>
      </c>
      <c r="B9" s="315"/>
      <c r="C9" s="68"/>
      <c r="D9" s="63"/>
      <c r="E9" s="68"/>
      <c r="F9" s="63"/>
      <c r="G9" s="68"/>
      <c r="H9" s="63"/>
      <c r="I9" s="68"/>
      <c r="J9" s="63"/>
      <c r="K9" s="68"/>
      <c r="L9" s="63"/>
      <c r="M9" s="68"/>
      <c r="N9" s="63"/>
      <c r="O9" s="68"/>
      <c r="P9" s="63"/>
      <c r="Q9" s="68"/>
      <c r="R9" s="63"/>
      <c r="S9" s="68"/>
      <c r="T9" s="63"/>
      <c r="U9" s="68"/>
      <c r="V9" s="63"/>
      <c r="W9" s="68"/>
      <c r="X9" s="63"/>
      <c r="Y9" s="68"/>
      <c r="Z9" s="63"/>
      <c r="AB9" s="68"/>
      <c r="AC9" s="68"/>
      <c r="AD9" s="217"/>
      <c r="AE9" s="138"/>
      <c r="AF9" s="139"/>
      <c r="AG9" s="139"/>
      <c r="AH9" s="139"/>
      <c r="AI9" s="139"/>
      <c r="AJ9" s="139"/>
      <c r="AK9" s="139"/>
      <c r="AL9" s="139"/>
      <c r="AM9" s="140"/>
    </row>
    <row r="10" spans="1:39" s="17" customFormat="1" ht="94.5" customHeight="1" x14ac:dyDescent="0.25">
      <c r="A10" s="106"/>
      <c r="B10" s="86" t="s">
        <v>155</v>
      </c>
      <c r="C10" s="68">
        <v>13</v>
      </c>
      <c r="D10" s="63"/>
      <c r="E10" s="68">
        <v>13</v>
      </c>
      <c r="F10" s="63"/>
      <c r="G10" s="68">
        <v>13</v>
      </c>
      <c r="H10" s="63"/>
      <c r="I10" s="68">
        <v>13</v>
      </c>
      <c r="J10" s="63"/>
      <c r="K10" s="68">
        <v>13</v>
      </c>
      <c r="L10" s="63"/>
      <c r="M10" s="68">
        <v>13</v>
      </c>
      <c r="N10" s="63"/>
      <c r="O10" s="68">
        <v>13</v>
      </c>
      <c r="P10" s="63"/>
      <c r="Q10" s="68">
        <v>13</v>
      </c>
      <c r="R10" s="63"/>
      <c r="S10" s="68">
        <v>13</v>
      </c>
      <c r="T10" s="63"/>
      <c r="U10" s="68">
        <v>13</v>
      </c>
      <c r="V10" s="63"/>
      <c r="W10" s="68">
        <v>13</v>
      </c>
      <c r="X10" s="63"/>
      <c r="Y10" s="68">
        <v>13</v>
      </c>
      <c r="Z10" s="63"/>
      <c r="AB10" s="68">
        <v>13</v>
      </c>
      <c r="AC10" s="68">
        <v>10</v>
      </c>
      <c r="AD10" s="219" t="s">
        <v>166</v>
      </c>
      <c r="AE10" s="136"/>
      <c r="AF10" s="68"/>
      <c r="AG10" s="68"/>
      <c r="AH10" s="68"/>
      <c r="AI10" s="68"/>
      <c r="AJ10" s="68"/>
      <c r="AK10" s="68"/>
      <c r="AL10" s="68"/>
      <c r="AM10" s="68"/>
    </row>
    <row r="11" spans="1:39" s="17" customFormat="1" ht="94.5" customHeight="1" x14ac:dyDescent="0.25">
      <c r="A11" s="106"/>
      <c r="B11" s="86" t="s">
        <v>156</v>
      </c>
      <c r="C11" s="68">
        <v>13</v>
      </c>
      <c r="D11" s="63"/>
      <c r="E11" s="68">
        <v>13</v>
      </c>
      <c r="F11" s="63"/>
      <c r="G11" s="68">
        <v>13</v>
      </c>
      <c r="H11" s="63"/>
      <c r="I11" s="68">
        <v>13</v>
      </c>
      <c r="J11" s="63"/>
      <c r="K11" s="68">
        <v>13</v>
      </c>
      <c r="L11" s="63"/>
      <c r="M11" s="68">
        <v>13</v>
      </c>
      <c r="N11" s="63"/>
      <c r="O11" s="68">
        <v>13</v>
      </c>
      <c r="P11" s="63"/>
      <c r="Q11" s="68">
        <v>13</v>
      </c>
      <c r="R11" s="63"/>
      <c r="S11" s="68">
        <v>13</v>
      </c>
      <c r="T11" s="63"/>
      <c r="U11" s="68">
        <v>13</v>
      </c>
      <c r="V11" s="63"/>
      <c r="W11" s="68">
        <v>13</v>
      </c>
      <c r="X11" s="63"/>
      <c r="Y11" s="68">
        <v>13</v>
      </c>
      <c r="Z11" s="63"/>
      <c r="AB11" s="68">
        <v>13</v>
      </c>
      <c r="AC11" s="68">
        <v>10</v>
      </c>
      <c r="AD11" s="219" t="s">
        <v>166</v>
      </c>
      <c r="AE11" s="136"/>
      <c r="AF11" s="68"/>
      <c r="AG11" s="68"/>
      <c r="AH11" s="68"/>
      <c r="AI11" s="68"/>
      <c r="AJ11" s="68"/>
      <c r="AK11" s="68"/>
      <c r="AL11" s="68"/>
      <c r="AM11" s="68"/>
    </row>
    <row r="12" spans="1:39" s="17" customFormat="1" ht="94.5" customHeight="1" x14ac:dyDescent="0.25">
      <c r="A12" s="106"/>
      <c r="B12" s="86" t="s">
        <v>157</v>
      </c>
      <c r="C12" s="68">
        <v>13</v>
      </c>
      <c r="D12" s="63"/>
      <c r="E12" s="68">
        <v>13</v>
      </c>
      <c r="F12" s="63"/>
      <c r="G12" s="68">
        <v>13</v>
      </c>
      <c r="H12" s="63"/>
      <c r="I12" s="68">
        <v>13</v>
      </c>
      <c r="J12" s="63"/>
      <c r="K12" s="68">
        <v>13</v>
      </c>
      <c r="L12" s="63"/>
      <c r="M12" s="68">
        <v>13</v>
      </c>
      <c r="N12" s="63"/>
      <c r="O12" s="68">
        <v>13</v>
      </c>
      <c r="P12" s="63"/>
      <c r="Q12" s="68">
        <v>13</v>
      </c>
      <c r="R12" s="63"/>
      <c r="S12" s="68">
        <v>13</v>
      </c>
      <c r="T12" s="63"/>
      <c r="U12" s="68">
        <v>13</v>
      </c>
      <c r="V12" s="63"/>
      <c r="W12" s="68">
        <v>13</v>
      </c>
      <c r="X12" s="63"/>
      <c r="Y12" s="68">
        <v>13</v>
      </c>
      <c r="Z12" s="63"/>
      <c r="AB12" s="68">
        <v>13</v>
      </c>
      <c r="AC12" s="68">
        <v>10</v>
      </c>
      <c r="AD12" s="219" t="s">
        <v>166</v>
      </c>
      <c r="AE12" s="136"/>
      <c r="AF12" s="68"/>
      <c r="AG12" s="68"/>
      <c r="AH12" s="68"/>
      <c r="AI12" s="68"/>
      <c r="AJ12" s="68"/>
      <c r="AK12" s="68"/>
      <c r="AL12" s="68"/>
      <c r="AM12" s="68"/>
    </row>
    <row r="13" spans="1:39" s="17" customFormat="1" ht="94.5" customHeight="1" x14ac:dyDescent="0.25">
      <c r="A13" s="106"/>
      <c r="B13" s="86" t="s">
        <v>158</v>
      </c>
      <c r="C13" s="68">
        <v>13</v>
      </c>
      <c r="D13" s="63"/>
      <c r="E13" s="68">
        <v>13</v>
      </c>
      <c r="F13" s="63"/>
      <c r="G13" s="68">
        <v>13</v>
      </c>
      <c r="H13" s="63"/>
      <c r="I13" s="68">
        <v>13</v>
      </c>
      <c r="J13" s="63"/>
      <c r="K13" s="68">
        <v>13</v>
      </c>
      <c r="L13" s="63"/>
      <c r="M13" s="68">
        <v>13</v>
      </c>
      <c r="N13" s="63"/>
      <c r="O13" s="68">
        <v>13</v>
      </c>
      <c r="P13" s="63"/>
      <c r="Q13" s="68">
        <v>13</v>
      </c>
      <c r="R13" s="63"/>
      <c r="S13" s="68">
        <v>13</v>
      </c>
      <c r="T13" s="63"/>
      <c r="U13" s="68">
        <v>13</v>
      </c>
      <c r="V13" s="63"/>
      <c r="W13" s="68">
        <v>13</v>
      </c>
      <c r="X13" s="63"/>
      <c r="Y13" s="68">
        <v>13</v>
      </c>
      <c r="Z13" s="63"/>
      <c r="AB13" s="68">
        <v>13</v>
      </c>
      <c r="AC13" s="68">
        <v>10</v>
      </c>
      <c r="AD13" s="219" t="s">
        <v>166</v>
      </c>
      <c r="AE13" s="136"/>
      <c r="AF13" s="68"/>
      <c r="AG13" s="68"/>
      <c r="AH13" s="68"/>
      <c r="AI13" s="68"/>
      <c r="AJ13" s="68"/>
      <c r="AK13" s="68"/>
      <c r="AL13" s="68"/>
      <c r="AM13" s="68"/>
    </row>
    <row r="14" spans="1:39" s="17" customFormat="1" ht="94.5" customHeight="1" x14ac:dyDescent="0.25">
      <c r="A14" s="106"/>
      <c r="B14" s="86" t="s">
        <v>159</v>
      </c>
      <c r="C14" s="68">
        <v>13</v>
      </c>
      <c r="D14" s="63"/>
      <c r="E14" s="68">
        <v>13</v>
      </c>
      <c r="F14" s="63"/>
      <c r="G14" s="68">
        <v>13</v>
      </c>
      <c r="H14" s="63"/>
      <c r="I14" s="68">
        <v>13</v>
      </c>
      <c r="J14" s="63"/>
      <c r="K14" s="68">
        <v>13</v>
      </c>
      <c r="L14" s="63"/>
      <c r="M14" s="68">
        <v>13</v>
      </c>
      <c r="N14" s="63"/>
      <c r="O14" s="68">
        <v>13</v>
      </c>
      <c r="P14" s="63"/>
      <c r="Q14" s="68">
        <v>13</v>
      </c>
      <c r="R14" s="63"/>
      <c r="S14" s="68">
        <v>13</v>
      </c>
      <c r="T14" s="63"/>
      <c r="U14" s="68">
        <v>13</v>
      </c>
      <c r="V14" s="63"/>
      <c r="W14" s="68">
        <v>13</v>
      </c>
      <c r="X14" s="63"/>
      <c r="Y14" s="68">
        <v>13</v>
      </c>
      <c r="Z14" s="63"/>
      <c r="AB14" s="68">
        <v>13</v>
      </c>
      <c r="AC14" s="68">
        <v>10</v>
      </c>
      <c r="AD14" s="219" t="s">
        <v>166</v>
      </c>
      <c r="AE14" s="136"/>
      <c r="AF14" s="68"/>
      <c r="AG14" s="68"/>
      <c r="AH14" s="68"/>
      <c r="AI14" s="68"/>
      <c r="AJ14" s="68"/>
      <c r="AK14" s="68"/>
      <c r="AL14" s="68"/>
      <c r="AM14" s="68"/>
    </row>
    <row r="15" spans="1:39" s="17" customFormat="1" ht="94.5" customHeight="1" x14ac:dyDescent="0.25">
      <c r="A15" s="106"/>
      <c r="B15" s="86" t="s">
        <v>160</v>
      </c>
      <c r="C15" s="68">
        <v>13</v>
      </c>
      <c r="D15" s="63"/>
      <c r="E15" s="68">
        <v>13</v>
      </c>
      <c r="F15" s="63"/>
      <c r="G15" s="68">
        <v>13</v>
      </c>
      <c r="H15" s="63"/>
      <c r="I15" s="68">
        <v>13</v>
      </c>
      <c r="J15" s="63"/>
      <c r="K15" s="68">
        <v>13</v>
      </c>
      <c r="L15" s="63"/>
      <c r="M15" s="68">
        <v>13</v>
      </c>
      <c r="N15" s="63"/>
      <c r="O15" s="68">
        <v>13</v>
      </c>
      <c r="P15" s="63"/>
      <c r="Q15" s="68">
        <v>13</v>
      </c>
      <c r="R15" s="63"/>
      <c r="S15" s="68">
        <v>13</v>
      </c>
      <c r="T15" s="63"/>
      <c r="U15" s="68">
        <v>13</v>
      </c>
      <c r="V15" s="63"/>
      <c r="W15" s="68">
        <v>13</v>
      </c>
      <c r="X15" s="63"/>
      <c r="Y15" s="68">
        <v>13</v>
      </c>
      <c r="Z15" s="63"/>
      <c r="AB15" s="68">
        <v>13</v>
      </c>
      <c r="AC15" s="68">
        <v>10</v>
      </c>
      <c r="AD15" s="219" t="s">
        <v>166</v>
      </c>
      <c r="AE15" s="136"/>
      <c r="AF15" s="68"/>
      <c r="AG15" s="68"/>
      <c r="AH15" s="68"/>
      <c r="AI15" s="68"/>
      <c r="AJ15" s="68"/>
      <c r="AK15" s="68"/>
      <c r="AL15" s="68"/>
      <c r="AM15" s="68"/>
    </row>
    <row r="16" spans="1:39" s="17" customFormat="1" ht="94.5" customHeight="1" x14ac:dyDescent="0.25">
      <c r="A16" s="106"/>
      <c r="B16" s="86" t="s">
        <v>161</v>
      </c>
      <c r="C16" s="68">
        <v>13</v>
      </c>
      <c r="D16" s="63"/>
      <c r="E16" s="68">
        <v>13</v>
      </c>
      <c r="F16" s="63"/>
      <c r="G16" s="68">
        <v>13</v>
      </c>
      <c r="H16" s="63"/>
      <c r="I16" s="68">
        <v>13</v>
      </c>
      <c r="J16" s="63"/>
      <c r="K16" s="68">
        <v>13</v>
      </c>
      <c r="L16" s="63"/>
      <c r="M16" s="68">
        <v>13</v>
      </c>
      <c r="N16" s="63"/>
      <c r="O16" s="68">
        <v>13</v>
      </c>
      <c r="P16" s="63"/>
      <c r="Q16" s="68">
        <v>13</v>
      </c>
      <c r="R16" s="63"/>
      <c r="S16" s="68">
        <v>13</v>
      </c>
      <c r="T16" s="63"/>
      <c r="U16" s="68">
        <v>13</v>
      </c>
      <c r="V16" s="63"/>
      <c r="W16" s="68">
        <v>13</v>
      </c>
      <c r="X16" s="63"/>
      <c r="Y16" s="68">
        <v>13</v>
      </c>
      <c r="Z16" s="63"/>
      <c r="AB16" s="68">
        <v>13</v>
      </c>
      <c r="AC16" s="68">
        <v>5</v>
      </c>
      <c r="AD16" s="219" t="s">
        <v>166</v>
      </c>
      <c r="AE16" s="136"/>
      <c r="AF16" s="68"/>
      <c r="AG16" s="68"/>
      <c r="AH16" s="68"/>
      <c r="AI16" s="68"/>
      <c r="AJ16" s="68"/>
      <c r="AK16" s="68"/>
      <c r="AL16" s="68"/>
      <c r="AM16" s="68"/>
    </row>
    <row r="17" spans="1:39" s="17" customFormat="1" ht="94.5" customHeight="1" x14ac:dyDescent="0.25">
      <c r="A17" s="106"/>
      <c r="B17" s="86" t="s">
        <v>162</v>
      </c>
      <c r="C17" s="68">
        <v>13</v>
      </c>
      <c r="D17" s="63"/>
      <c r="E17" s="68">
        <v>13</v>
      </c>
      <c r="F17" s="63"/>
      <c r="G17" s="68">
        <v>13</v>
      </c>
      <c r="H17" s="63"/>
      <c r="I17" s="68">
        <v>13</v>
      </c>
      <c r="J17" s="63"/>
      <c r="K17" s="68">
        <v>13</v>
      </c>
      <c r="L17" s="63"/>
      <c r="M17" s="68">
        <v>13</v>
      </c>
      <c r="N17" s="63"/>
      <c r="O17" s="68">
        <v>13</v>
      </c>
      <c r="P17" s="63"/>
      <c r="Q17" s="68">
        <v>13</v>
      </c>
      <c r="R17" s="63"/>
      <c r="S17" s="68">
        <v>13</v>
      </c>
      <c r="T17" s="63"/>
      <c r="U17" s="68">
        <v>13</v>
      </c>
      <c r="V17" s="63"/>
      <c r="W17" s="68">
        <v>13</v>
      </c>
      <c r="X17" s="63"/>
      <c r="Y17" s="68">
        <v>13</v>
      </c>
      <c r="Z17" s="63"/>
      <c r="AB17" s="68">
        <v>13</v>
      </c>
      <c r="AC17" s="68">
        <v>10</v>
      </c>
      <c r="AD17" s="219" t="s">
        <v>166</v>
      </c>
      <c r="AE17" s="136"/>
      <c r="AF17" s="68"/>
      <c r="AG17" s="68"/>
      <c r="AH17" s="68"/>
      <c r="AI17" s="68"/>
      <c r="AJ17" s="68"/>
      <c r="AK17" s="68"/>
      <c r="AL17" s="68"/>
      <c r="AM17" s="68"/>
    </row>
    <row r="18" spans="1:39" s="17" customFormat="1" ht="94.5" customHeight="1" x14ac:dyDescent="0.25">
      <c r="A18" s="106"/>
      <c r="B18" s="86" t="s">
        <v>163</v>
      </c>
      <c r="C18" s="68">
        <v>13</v>
      </c>
      <c r="D18" s="63"/>
      <c r="E18" s="68">
        <v>13</v>
      </c>
      <c r="F18" s="63"/>
      <c r="G18" s="68">
        <v>13</v>
      </c>
      <c r="H18" s="63"/>
      <c r="I18" s="68">
        <v>13</v>
      </c>
      <c r="J18" s="63"/>
      <c r="K18" s="68">
        <v>13</v>
      </c>
      <c r="L18" s="63"/>
      <c r="M18" s="68">
        <v>13</v>
      </c>
      <c r="N18" s="63"/>
      <c r="O18" s="68">
        <v>13</v>
      </c>
      <c r="P18" s="63"/>
      <c r="Q18" s="68">
        <v>13</v>
      </c>
      <c r="R18" s="63"/>
      <c r="S18" s="68">
        <v>13</v>
      </c>
      <c r="T18" s="63"/>
      <c r="U18" s="68">
        <v>13</v>
      </c>
      <c r="V18" s="63"/>
      <c r="W18" s="68">
        <v>13</v>
      </c>
      <c r="X18" s="63"/>
      <c r="Y18" s="68">
        <v>13</v>
      </c>
      <c r="Z18" s="63"/>
      <c r="AB18" s="68">
        <v>13</v>
      </c>
      <c r="AC18" s="68">
        <v>10</v>
      </c>
      <c r="AD18" s="219" t="s">
        <v>166</v>
      </c>
      <c r="AE18" s="136"/>
      <c r="AF18" s="68"/>
      <c r="AG18" s="68"/>
      <c r="AH18" s="68"/>
      <c r="AI18" s="68"/>
      <c r="AJ18" s="68"/>
      <c r="AK18" s="68"/>
      <c r="AL18" s="68"/>
      <c r="AM18" s="68"/>
    </row>
    <row r="19" spans="1:39" ht="94.5" customHeight="1" x14ac:dyDescent="0.3">
      <c r="A19" s="106"/>
      <c r="B19" s="160" t="s">
        <v>164</v>
      </c>
      <c r="C19" s="68">
        <v>13</v>
      </c>
      <c r="D19" s="63"/>
      <c r="E19" s="68">
        <v>13</v>
      </c>
      <c r="F19" s="63"/>
      <c r="G19" s="68">
        <v>13</v>
      </c>
      <c r="H19" s="63"/>
      <c r="I19" s="68">
        <v>13</v>
      </c>
      <c r="J19" s="63"/>
      <c r="K19" s="68">
        <v>13</v>
      </c>
      <c r="L19" s="63"/>
      <c r="M19" s="68">
        <v>13</v>
      </c>
      <c r="N19" s="63"/>
      <c r="O19" s="68">
        <v>13</v>
      </c>
      <c r="P19" s="63"/>
      <c r="Q19" s="68">
        <v>13</v>
      </c>
      <c r="R19" s="63"/>
      <c r="S19" s="68">
        <v>13</v>
      </c>
      <c r="T19" s="63"/>
      <c r="U19" s="68">
        <v>13</v>
      </c>
      <c r="V19" s="63"/>
      <c r="W19" s="68">
        <v>13</v>
      </c>
      <c r="X19" s="63"/>
      <c r="Y19" s="68">
        <v>13</v>
      </c>
      <c r="Z19" s="63"/>
      <c r="AA19" s="17"/>
      <c r="AB19" s="68">
        <v>13</v>
      </c>
      <c r="AC19" s="68">
        <v>5</v>
      </c>
      <c r="AD19" s="219" t="s">
        <v>166</v>
      </c>
      <c r="AE19" s="136"/>
      <c r="AF19" s="68"/>
      <c r="AG19" s="68"/>
      <c r="AH19" s="68"/>
      <c r="AI19" s="68"/>
      <c r="AJ19" s="68"/>
      <c r="AK19" s="68"/>
      <c r="AL19" s="68"/>
      <c r="AM19" s="68"/>
    </row>
    <row r="20" spans="1:39" s="17" customFormat="1" ht="94.5" customHeight="1" x14ac:dyDescent="0.25">
      <c r="A20" s="308" t="s">
        <v>154</v>
      </c>
      <c r="B20" s="297"/>
      <c r="C20" s="68">
        <v>5</v>
      </c>
      <c r="D20" s="63"/>
      <c r="E20" s="68">
        <v>5</v>
      </c>
      <c r="F20" s="63"/>
      <c r="G20" s="68">
        <v>5</v>
      </c>
      <c r="H20" s="63"/>
      <c r="I20" s="68">
        <v>5</v>
      </c>
      <c r="J20" s="63"/>
      <c r="K20" s="68">
        <v>5</v>
      </c>
      <c r="L20" s="63"/>
      <c r="M20" s="68">
        <v>5</v>
      </c>
      <c r="N20" s="63"/>
      <c r="O20" s="68">
        <v>5</v>
      </c>
      <c r="P20" s="63"/>
      <c r="Q20" s="68">
        <v>5</v>
      </c>
      <c r="R20" s="63"/>
      <c r="S20" s="68">
        <v>5</v>
      </c>
      <c r="T20" s="63"/>
      <c r="U20" s="68">
        <v>5</v>
      </c>
      <c r="V20" s="63"/>
      <c r="W20" s="68">
        <v>5</v>
      </c>
      <c r="X20" s="63"/>
      <c r="Y20" s="68">
        <v>5</v>
      </c>
      <c r="Z20" s="63"/>
      <c r="AB20" s="68">
        <v>5</v>
      </c>
      <c r="AC20" s="68">
        <v>5</v>
      </c>
      <c r="AD20" s="217" t="s">
        <v>144</v>
      </c>
      <c r="AE20" s="129"/>
      <c r="AF20" s="308" t="s">
        <v>170</v>
      </c>
      <c r="AG20" s="297"/>
      <c r="AH20" s="297"/>
      <c r="AI20" s="297"/>
      <c r="AJ20" s="297"/>
      <c r="AK20" s="297"/>
      <c r="AL20" s="297"/>
      <c r="AM20" s="311"/>
    </row>
    <row r="21" spans="1:39" ht="15.5" x14ac:dyDescent="0.3">
      <c r="A21" s="106"/>
      <c r="B21" s="86"/>
      <c r="C21" s="68"/>
      <c r="D21" s="63"/>
      <c r="E21" s="68"/>
      <c r="F21" s="63"/>
      <c r="G21" s="68"/>
      <c r="H21" s="63"/>
      <c r="I21" s="68"/>
      <c r="J21" s="63"/>
      <c r="K21" s="68"/>
      <c r="L21" s="63"/>
      <c r="M21" s="68"/>
      <c r="N21" s="63"/>
      <c r="O21" s="68"/>
      <c r="P21" s="63"/>
      <c r="Q21" s="68"/>
      <c r="R21" s="63"/>
      <c r="S21" s="68"/>
      <c r="T21" s="63"/>
      <c r="U21" s="68"/>
      <c r="V21" s="63"/>
      <c r="W21" s="68"/>
      <c r="X21" s="63"/>
      <c r="Y21" s="68"/>
      <c r="Z21" s="63"/>
      <c r="AA21" s="17"/>
      <c r="AB21" s="68"/>
      <c r="AC21" s="68"/>
      <c r="AD21" s="17"/>
      <c r="AE21" s="17"/>
      <c r="AF21" s="17"/>
      <c r="AG21" s="17"/>
      <c r="AH21" s="17"/>
      <c r="AI21" s="17"/>
      <c r="AJ21" s="17"/>
      <c r="AK21" s="17"/>
      <c r="AL21" s="17"/>
      <c r="AM21" s="17"/>
    </row>
    <row r="22" spans="1:39" ht="15.5" x14ac:dyDescent="0.3">
      <c r="A22" s="307" t="s">
        <v>135</v>
      </c>
      <c r="B22" s="295"/>
      <c r="C22" s="70">
        <f>SUMPRODUCT(C8:C21,$AC8:$AC21)</f>
        <v>1220</v>
      </c>
      <c r="D22" s="71"/>
      <c r="E22" s="70">
        <f>SUMPRODUCT(E8:E21,$AC8:$AC21)</f>
        <v>1220</v>
      </c>
      <c r="F22" s="71"/>
      <c r="G22" s="70">
        <f>SUMPRODUCT(G8:G21,$AC8:$AC21)</f>
        <v>1220</v>
      </c>
      <c r="H22" s="71"/>
      <c r="I22" s="70">
        <f>SUMPRODUCT(I8:I21,$AC8:$AC21)</f>
        <v>1220</v>
      </c>
      <c r="J22" s="71"/>
      <c r="K22" s="70">
        <f>SUMPRODUCT(K8:K21,$AC8:$AC21)</f>
        <v>1220</v>
      </c>
      <c r="L22" s="71"/>
      <c r="M22" s="70">
        <f>SUMPRODUCT(M8:M21,$AC8:$AC21)</f>
        <v>1220</v>
      </c>
      <c r="N22" s="71"/>
      <c r="O22" s="70">
        <f>SUMPRODUCT(O8:O21,$AC8:$AC21)</f>
        <v>1220</v>
      </c>
      <c r="P22" s="71"/>
      <c r="Q22" s="70">
        <f>SUMPRODUCT(Q8:Q21,$AC8:$AC21)</f>
        <v>1220</v>
      </c>
      <c r="R22" s="71"/>
      <c r="S22" s="70">
        <f>SUMPRODUCT(S8:S21,$AC8:$AC21)</f>
        <v>1220</v>
      </c>
      <c r="T22" s="71"/>
      <c r="U22" s="70">
        <f>SUMPRODUCT(U8:U21,$AC8:$AC21)</f>
        <v>1220</v>
      </c>
      <c r="V22" s="71"/>
      <c r="W22" s="70">
        <f>SUMPRODUCT(W8:W21,$AC8:$AC21)</f>
        <v>1220</v>
      </c>
      <c r="X22" s="71"/>
      <c r="Y22" s="70">
        <f>SUMPRODUCT(Y8:Y21,$AC8:$AC21)</f>
        <v>1220</v>
      </c>
      <c r="Z22" s="71"/>
      <c r="AA22" s="17"/>
      <c r="AB22" s="71">
        <f>SUMPRODUCT(AB8:AB21,AC8:AC21)</f>
        <v>1220</v>
      </c>
      <c r="AC22" s="71">
        <f>SUM(AC8:AC21)</f>
        <v>100</v>
      </c>
      <c r="AD22" s="17"/>
      <c r="AE22" s="17"/>
      <c r="AF22" s="17"/>
      <c r="AG22" s="17"/>
      <c r="AH22" s="17"/>
      <c r="AI22" s="17"/>
      <c r="AJ22" s="17"/>
      <c r="AK22" s="17"/>
      <c r="AL22" s="17"/>
      <c r="AM22" s="17"/>
    </row>
    <row r="23" spans="1:39" ht="15.5" x14ac:dyDescent="0.3">
      <c r="A23" s="303" t="s">
        <v>136</v>
      </c>
      <c r="B23" s="299"/>
      <c r="C23" s="110">
        <f>C22/$AB$22*100</f>
        <v>100</v>
      </c>
      <c r="D23" s="64"/>
      <c r="E23" s="110">
        <f>E22/$AB$22*100</f>
        <v>100</v>
      </c>
      <c r="F23" s="64"/>
      <c r="G23" s="110">
        <f>G22/$AB$22*100</f>
        <v>100</v>
      </c>
      <c r="H23" s="64"/>
      <c r="I23" s="110">
        <f>I22/$AB$22*100</f>
        <v>100</v>
      </c>
      <c r="J23" s="64"/>
      <c r="K23" s="110">
        <f>K22/$AB$22*100</f>
        <v>100</v>
      </c>
      <c r="L23" s="64"/>
      <c r="M23" s="110">
        <f>M22/$AB$22*100</f>
        <v>100</v>
      </c>
      <c r="N23" s="64"/>
      <c r="O23" s="110">
        <f>O22/$AB$22*100</f>
        <v>100</v>
      </c>
      <c r="P23" s="64"/>
      <c r="Q23" s="110">
        <f>Q22/$AB$22*100</f>
        <v>100</v>
      </c>
      <c r="R23" s="64"/>
      <c r="S23" s="110">
        <f>S22/$AB$22*100</f>
        <v>100</v>
      </c>
      <c r="T23" s="64"/>
      <c r="U23" s="110">
        <f>U22/$AB$22*100</f>
        <v>100</v>
      </c>
      <c r="V23" s="64"/>
      <c r="W23" s="110">
        <f>W22/$AB$22*100</f>
        <v>100</v>
      </c>
      <c r="X23" s="64"/>
      <c r="Y23" s="110">
        <f>Y22/$AB$22*100</f>
        <v>100</v>
      </c>
      <c r="Z23" s="64"/>
      <c r="AA23" s="17"/>
      <c r="AB23" s="17"/>
      <c r="AC23" s="17"/>
      <c r="AD23" s="17"/>
      <c r="AE23" s="17"/>
      <c r="AF23" s="17"/>
      <c r="AG23" s="17"/>
      <c r="AH23" s="17"/>
      <c r="AI23" s="17"/>
      <c r="AJ23" s="17"/>
      <c r="AK23" s="17"/>
      <c r="AL23" s="17"/>
      <c r="AM23" s="17"/>
    </row>
    <row r="24" spans="1:39" ht="15.5" x14ac:dyDescent="0.3">
      <c r="A24" s="304" t="s">
        <v>137</v>
      </c>
      <c r="B24" s="305"/>
      <c r="C24" s="157">
        <f>C23*$B$6/100</f>
        <v>10</v>
      </c>
      <c r="D24" s="157"/>
      <c r="E24" s="157">
        <f>E23*$B$6/100</f>
        <v>10</v>
      </c>
      <c r="F24" s="157"/>
      <c r="G24" s="157">
        <f>G23*$B$6/100</f>
        <v>10</v>
      </c>
      <c r="H24" s="157"/>
      <c r="I24" s="157">
        <f>I23*$B$6/100</f>
        <v>10</v>
      </c>
      <c r="J24" s="157"/>
      <c r="K24" s="157">
        <f>K23*$B$6/100</f>
        <v>10</v>
      </c>
      <c r="L24" s="157"/>
      <c r="M24" s="157">
        <f>M23*$B$6/100</f>
        <v>10</v>
      </c>
      <c r="N24" s="157"/>
      <c r="O24" s="157">
        <f>O23*$B$6/100</f>
        <v>10</v>
      </c>
      <c r="P24" s="157"/>
      <c r="Q24" s="157">
        <f>Q23*$B$6/100</f>
        <v>10</v>
      </c>
      <c r="R24" s="157"/>
      <c r="S24" s="157">
        <f>S23*$B$6/100</f>
        <v>10</v>
      </c>
      <c r="T24" s="157"/>
      <c r="U24" s="157">
        <f>U23*$B$6/100</f>
        <v>10</v>
      </c>
      <c r="V24" s="157"/>
      <c r="W24" s="157">
        <f>W23*$B$6/100</f>
        <v>10</v>
      </c>
      <c r="X24" s="157"/>
      <c r="Y24" s="157">
        <f>Y23*$B$6/100</f>
        <v>10</v>
      </c>
      <c r="Z24" s="157"/>
      <c r="AA24" s="17"/>
      <c r="AB24" s="17"/>
      <c r="AC24" s="17"/>
      <c r="AD24" s="17"/>
      <c r="AE24" s="17"/>
      <c r="AF24" s="17"/>
      <c r="AG24" s="17"/>
      <c r="AH24" s="17"/>
      <c r="AI24" s="17"/>
      <c r="AJ24" s="17"/>
      <c r="AK24" s="17"/>
      <c r="AL24" s="17"/>
      <c r="AM24" s="17"/>
    </row>
    <row r="40" spans="5:5" x14ac:dyDescent="0.3">
      <c r="E40" s="170"/>
    </row>
  </sheetData>
  <mergeCells count="22">
    <mergeCell ref="AF20:AM20"/>
    <mergeCell ref="I5:J5"/>
    <mergeCell ref="K5:L5"/>
    <mergeCell ref="M5:N5"/>
    <mergeCell ref="A23:B23"/>
    <mergeCell ref="E5:F5"/>
    <mergeCell ref="G5:H5"/>
    <mergeCell ref="O5:P5"/>
    <mergeCell ref="Q5:R5"/>
    <mergeCell ref="S5:T5"/>
    <mergeCell ref="U5:V5"/>
    <mergeCell ref="W5:X5"/>
    <mergeCell ref="Y5:Z5"/>
    <mergeCell ref="AE6:AM6"/>
    <mergeCell ref="A9:B9"/>
    <mergeCell ref="A24:B24"/>
    <mergeCell ref="A8:B8"/>
    <mergeCell ref="A22:B22"/>
    <mergeCell ref="A20:B20"/>
    <mergeCell ref="B2:C2"/>
    <mergeCell ref="B3:C3"/>
    <mergeCell ref="C5:D5"/>
  </mergeCells>
  <conditionalFormatting sqref="C24:N24">
    <cfRule type="containsText" dxfId="238" priority="56" operator="containsText" text="Pass">
      <formula>NOT(ISERROR(SEARCH("Pass",C24)))</formula>
    </cfRule>
    <cfRule type="containsText" dxfId="237" priority="57" operator="containsText" text="fail">
      <formula>NOT(ISERROR(SEARCH("fail",C24)))</formula>
    </cfRule>
  </conditionalFormatting>
  <conditionalFormatting sqref="C9:C20 E9:E20 G9:G20 I9:I20 K9:K20 M9:M20 O9:O20 Q9:Q20 S9:S20 U9:U20 W9:W20 Y9:Y20">
    <cfRule type="expression" dxfId="236" priority="41">
      <formula>C9&gt;$AB9</formula>
    </cfRule>
  </conditionalFormatting>
  <conditionalFormatting sqref="E8">
    <cfRule type="expression" dxfId="235" priority="42">
      <formula>E8&gt;$AB8</formula>
    </cfRule>
  </conditionalFormatting>
  <conditionalFormatting sqref="G8">
    <cfRule type="expression" dxfId="234" priority="40">
      <formula>G8&gt;$AB8</formula>
    </cfRule>
  </conditionalFormatting>
  <conditionalFormatting sqref="I8">
    <cfRule type="expression" dxfId="233" priority="38">
      <formula>I8&gt;$AB8</formula>
    </cfRule>
  </conditionalFormatting>
  <conditionalFormatting sqref="K8">
    <cfRule type="expression" dxfId="232" priority="36">
      <formula>K8&gt;$AB8</formula>
    </cfRule>
  </conditionalFormatting>
  <conditionalFormatting sqref="M8">
    <cfRule type="expression" dxfId="231" priority="34">
      <formula>M8&gt;$AB8</formula>
    </cfRule>
  </conditionalFormatting>
  <conditionalFormatting sqref="C8">
    <cfRule type="expression" dxfId="230" priority="32">
      <formula>C8&gt;$AB8</formula>
    </cfRule>
  </conditionalFormatting>
  <conditionalFormatting sqref="O24:P24">
    <cfRule type="containsText" dxfId="229" priority="28" operator="containsText" text="Pass">
      <formula>NOT(ISERROR(SEARCH("Pass",O24)))</formula>
    </cfRule>
    <cfRule type="containsText" dxfId="228" priority="29" operator="containsText" text="fail">
      <formula>NOT(ISERROR(SEARCH("fail",O24)))</formula>
    </cfRule>
  </conditionalFormatting>
  <conditionalFormatting sqref="O8">
    <cfRule type="expression" dxfId="227" priority="27">
      <formula>O8&gt;$AB8</formula>
    </cfRule>
  </conditionalFormatting>
  <conditionalFormatting sqref="Q24:R24">
    <cfRule type="containsText" dxfId="226" priority="23" operator="containsText" text="Pass">
      <formula>NOT(ISERROR(SEARCH("Pass",Q24)))</formula>
    </cfRule>
    <cfRule type="containsText" dxfId="225" priority="24" operator="containsText" text="fail">
      <formula>NOT(ISERROR(SEARCH("fail",Q24)))</formula>
    </cfRule>
  </conditionalFormatting>
  <conditionalFormatting sqref="Q8">
    <cfRule type="expression" dxfId="224" priority="22">
      <formula>Q8&gt;$AB8</formula>
    </cfRule>
  </conditionalFormatting>
  <conditionalFormatting sqref="S24:T24">
    <cfRule type="containsText" dxfId="223" priority="18" operator="containsText" text="Pass">
      <formula>NOT(ISERROR(SEARCH("Pass",S24)))</formula>
    </cfRule>
    <cfRule type="containsText" dxfId="222" priority="19" operator="containsText" text="fail">
      <formula>NOT(ISERROR(SEARCH("fail",S24)))</formula>
    </cfRule>
  </conditionalFormatting>
  <conditionalFormatting sqref="S8">
    <cfRule type="expression" dxfId="221" priority="17">
      <formula>S8&gt;$AB8</formula>
    </cfRule>
  </conditionalFormatting>
  <conditionalFormatting sqref="U24:V24">
    <cfRule type="containsText" dxfId="220" priority="13" operator="containsText" text="Pass">
      <formula>NOT(ISERROR(SEARCH("Pass",U24)))</formula>
    </cfRule>
    <cfRule type="containsText" dxfId="219" priority="14" operator="containsText" text="fail">
      <formula>NOT(ISERROR(SEARCH("fail",U24)))</formula>
    </cfRule>
  </conditionalFormatting>
  <conditionalFormatting sqref="U8">
    <cfRule type="expression" dxfId="218" priority="12">
      <formula>U8&gt;$AB8</formula>
    </cfRule>
  </conditionalFormatting>
  <conditionalFormatting sqref="W24:X24">
    <cfRule type="containsText" dxfId="217" priority="8" operator="containsText" text="Pass">
      <formula>NOT(ISERROR(SEARCH("Pass",W24)))</formula>
    </cfRule>
    <cfRule type="containsText" dxfId="216" priority="9" operator="containsText" text="fail">
      <formula>NOT(ISERROR(SEARCH("fail",W24)))</formula>
    </cfRule>
  </conditionalFormatting>
  <conditionalFormatting sqref="W8">
    <cfRule type="expression" dxfId="215" priority="7">
      <formula>W8&gt;$AB8</formula>
    </cfRule>
  </conditionalFormatting>
  <conditionalFormatting sqref="Y24:Z24">
    <cfRule type="containsText" dxfId="214" priority="3" operator="containsText" text="Pass">
      <formula>NOT(ISERROR(SEARCH("Pass",Y24)))</formula>
    </cfRule>
    <cfRule type="containsText" dxfId="213" priority="4" operator="containsText" text="fail">
      <formula>NOT(ISERROR(SEARCH("fail",Y24)))</formula>
    </cfRule>
  </conditionalFormatting>
  <conditionalFormatting sqref="Y8">
    <cfRule type="expression" dxfId="212" priority="2">
      <formula>Y8&gt;$AB8</formula>
    </cfRule>
  </conditionalFormatting>
  <pageMargins left="0.7" right="0.7" top="0.75" bottom="0.75" header="0.3" footer="0.3"/>
  <pageSetup paperSize="8" scale="97" orientation="landscape" r:id="rId1"/>
  <headerFooter>
    <oddHeader>&amp;L&amp;G&amp;C&amp;"Arial,Bold"&amp;11نموذج معايير درجات تقييم التأهيل المسبق</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colBreaks count="1" manualBreakCount="1">
    <brk id="29" max="23"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83" id="{A0082831-5296-4825-A3B1-C74766B2932E}">
            <xm:f>'Section 9'!C16&gt;'Section 9'!$AB16</xm:f>
            <x14:dxf>
              <fill>
                <patternFill>
                  <bgColor rgb="FFFF0000"/>
                </patternFill>
              </fill>
            </x14:dxf>
          </x14:cfRule>
          <xm:sqref>C21 E21 G21 I21 K21 M21</xm:sqref>
        </x14:conditionalFormatting>
        <x14:conditionalFormatting xmlns:xm="http://schemas.microsoft.com/office/excel/2006/main">
          <x14:cfRule type="expression" priority="90" id="{A0082831-5296-4825-A3B1-C74766B2932E}">
            <xm:f>'Section 9'!AA16&gt;'Section 9'!$AB16</xm:f>
            <x14:dxf>
              <fill>
                <patternFill>
                  <bgColor rgb="FFFF0000"/>
                </patternFill>
              </fill>
            </x14:dxf>
          </x14:cfRule>
          <xm:sqref>O21 Q21 S21 U21 W21 Y21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7"/>
  </sheetPr>
  <dimension ref="A2:AD40"/>
  <sheetViews>
    <sheetView rightToLeft="1" view="pageLayout" zoomScale="70" zoomScaleNormal="100" zoomScaleSheetLayoutView="70" zoomScalePageLayoutView="70" workbookViewId="0">
      <selection activeCell="F18" sqref="F18"/>
    </sheetView>
  </sheetViews>
  <sheetFormatPr defaultColWidth="9.1796875" defaultRowHeight="13" x14ac:dyDescent="0.3"/>
  <cols>
    <col min="1" max="1" width="27.26953125" style="16" customWidth="1"/>
    <col min="2" max="2" width="39.1796875" style="16" customWidth="1"/>
    <col min="3" max="3" width="9.54296875" style="16" bestFit="1" customWidth="1"/>
    <col min="4" max="4" width="21.1796875" style="16" customWidth="1"/>
    <col min="5" max="5" width="9.54296875" style="16" bestFit="1" customWidth="1"/>
    <col min="6" max="6" width="22.26953125" style="16" customWidth="1"/>
    <col min="7" max="7" width="9.54296875" style="16" bestFit="1" customWidth="1"/>
    <col min="8" max="8" width="21.54296875" style="16" customWidth="1"/>
    <col min="9" max="9" width="9.54296875" style="16" bestFit="1" customWidth="1"/>
    <col min="10" max="10" width="22.54296875" style="16" customWidth="1"/>
    <col min="11" max="11" width="9.54296875" style="16" bestFit="1" customWidth="1"/>
    <col min="12" max="12" width="23" style="16" customWidth="1"/>
    <col min="13" max="13" width="15.7265625" style="16" hidden="1" customWidth="1"/>
    <col min="14" max="14" width="30.7265625" style="16" hidden="1" customWidth="1"/>
    <col min="15" max="15" width="15.7265625" style="16" hidden="1" customWidth="1"/>
    <col min="16" max="16" width="30.7265625" style="16" hidden="1" customWidth="1"/>
    <col min="17" max="17" width="15.7265625" style="16" hidden="1" customWidth="1"/>
    <col min="18" max="18" width="30.7265625" style="16" hidden="1" customWidth="1"/>
    <col min="19" max="19" width="15.7265625" style="16" hidden="1" customWidth="1"/>
    <col min="20" max="20" width="30.7265625" style="16" hidden="1" customWidth="1"/>
    <col min="21" max="21" width="15.7265625" style="16" hidden="1" customWidth="1"/>
    <col min="22" max="22" width="30.7265625" style="16" hidden="1" customWidth="1"/>
    <col min="23" max="23" width="15.7265625" style="16" hidden="1" customWidth="1"/>
    <col min="24" max="24" width="30.7265625" style="16" hidden="1" customWidth="1"/>
    <col min="25" max="25" width="15.7265625" style="16" hidden="1" customWidth="1"/>
    <col min="26" max="26" width="30.7265625" style="16" hidden="1" customWidth="1"/>
    <col min="27" max="28" width="9.1796875" style="16"/>
    <col min="29" max="29" width="12.54296875" style="16" bestFit="1" customWidth="1"/>
    <col min="30" max="30" width="66.81640625" style="16" customWidth="1"/>
    <col min="31" max="16384" width="9.1796875" style="16"/>
  </cols>
  <sheetData>
    <row r="2" spans="1:30" ht="18" x14ac:dyDescent="0.4">
      <c r="A2" s="67" t="s">
        <v>128</v>
      </c>
      <c r="B2" s="286" t="str">
        <f>Contents!B11</f>
        <v>القسم 4</v>
      </c>
      <c r="C2" s="287"/>
      <c r="D2" s="55"/>
      <c r="E2" s="55"/>
      <c r="F2" s="55"/>
      <c r="G2" s="55"/>
      <c r="H2" s="55"/>
      <c r="I2" s="55"/>
      <c r="J2" s="55"/>
      <c r="K2" s="55"/>
      <c r="L2" s="55"/>
      <c r="M2" s="55"/>
      <c r="N2" s="55"/>
      <c r="O2" s="55"/>
      <c r="P2" s="55"/>
      <c r="Q2" s="55"/>
      <c r="R2" s="55"/>
      <c r="S2" s="55"/>
      <c r="T2" s="55"/>
      <c r="U2" s="55"/>
      <c r="V2" s="55"/>
      <c r="W2" s="55"/>
      <c r="X2" s="55"/>
      <c r="Y2" s="55"/>
      <c r="Z2" s="55"/>
    </row>
    <row r="3" spans="1:30" ht="18" x14ac:dyDescent="0.4">
      <c r="A3" s="67" t="s">
        <v>72</v>
      </c>
      <c r="B3" s="286" t="str">
        <f>Contents!C11</f>
        <v xml:space="preserve">الشهادات والرخص / الجودة </v>
      </c>
      <c r="C3" s="287"/>
      <c r="D3" s="55"/>
      <c r="E3" s="55"/>
      <c r="F3" s="55"/>
      <c r="G3" s="55"/>
      <c r="H3" s="55"/>
      <c r="I3" s="55"/>
      <c r="J3" s="55"/>
      <c r="K3" s="55"/>
      <c r="L3" s="55"/>
      <c r="M3" s="55"/>
      <c r="N3" s="55"/>
      <c r="O3" s="55"/>
      <c r="P3" s="55"/>
      <c r="Q3" s="55"/>
      <c r="R3" s="55"/>
      <c r="S3" s="55"/>
      <c r="T3" s="55"/>
      <c r="U3" s="55"/>
      <c r="V3" s="55"/>
      <c r="W3" s="55"/>
      <c r="X3" s="55"/>
      <c r="Y3" s="55"/>
      <c r="Z3" s="55"/>
    </row>
    <row r="4" spans="1:30" x14ac:dyDescent="0.3">
      <c r="A4" s="55"/>
      <c r="B4" s="55"/>
      <c r="C4" s="55"/>
      <c r="D4" s="55"/>
      <c r="E4" s="55"/>
      <c r="F4" s="55"/>
      <c r="G4" s="55"/>
      <c r="H4" s="55"/>
      <c r="I4" s="55"/>
      <c r="J4" s="55"/>
      <c r="K4" s="55"/>
      <c r="L4" s="55"/>
      <c r="M4" s="55"/>
      <c r="N4" s="55"/>
      <c r="O4" s="55"/>
      <c r="P4" s="55"/>
      <c r="Q4" s="55"/>
      <c r="R4" s="55"/>
      <c r="S4" s="55"/>
      <c r="T4" s="55"/>
      <c r="U4" s="55"/>
      <c r="V4" s="55"/>
      <c r="W4" s="55"/>
      <c r="X4" s="55"/>
      <c r="Y4" s="55"/>
      <c r="Z4" s="55"/>
    </row>
    <row r="5" spans="1:30" s="17" customFormat="1" ht="31.5" customHeight="1" x14ac:dyDescent="0.25">
      <c r="A5" s="83" t="s">
        <v>129</v>
      </c>
      <c r="B5" s="84" t="s">
        <v>138</v>
      </c>
      <c r="C5" s="301" t="str">
        <f>Setup!B5</f>
        <v>[اسم مقدم العطاء رقم 1]</v>
      </c>
      <c r="D5" s="302"/>
      <c r="E5" s="301" t="str">
        <f>Setup!B6</f>
        <v>[اسم مقدم العطاء رقم 2]</v>
      </c>
      <c r="F5" s="302"/>
      <c r="G5" s="301" t="str">
        <f>Setup!B7</f>
        <v>[اسم مقدم العطاء رقم 3]</v>
      </c>
      <c r="H5" s="302"/>
      <c r="I5" s="301" t="str">
        <f>Setup!B8</f>
        <v>[اسم مقدم العطاء رقم 4]</v>
      </c>
      <c r="J5" s="302"/>
      <c r="K5" s="301" t="str">
        <f>Setup!B9</f>
        <v>[اسم مقدم العطاء رقم 5]</v>
      </c>
      <c r="L5" s="302"/>
      <c r="M5" s="301" t="str">
        <f>Setup!B10</f>
        <v>[اسم مقدم العطاء رقم 6]</v>
      </c>
      <c r="N5" s="302"/>
      <c r="O5" s="301" t="str">
        <f>Setup!B11</f>
        <v>[اسم مقدم العطاء رقم 7]</v>
      </c>
      <c r="P5" s="302"/>
      <c r="Q5" s="301" t="str">
        <f>Setup!B12</f>
        <v>[اسم مقدم العطاء رقم 8]</v>
      </c>
      <c r="R5" s="302"/>
      <c r="S5" s="301" t="str">
        <f>Setup!B13</f>
        <v>[اسم مقدم العطاء رقم 9]</v>
      </c>
      <c r="T5" s="302"/>
      <c r="U5" s="301" t="str">
        <f>Setup!B14</f>
        <v>[اسم مقدم العطاء رقم 10]</v>
      </c>
      <c r="V5" s="302"/>
      <c r="W5" s="301" t="str">
        <f>Setup!B15</f>
        <v>[اسم مقدم العطاء رقم 11]</v>
      </c>
      <c r="X5" s="302"/>
      <c r="Y5" s="301" t="str">
        <f>Setup!B16</f>
        <v>[اسم مقدم العطاء رقم 12]</v>
      </c>
      <c r="Z5" s="302"/>
    </row>
    <row r="6" spans="1:30" s="17" customFormat="1" ht="62" x14ac:dyDescent="0.25">
      <c r="A6" s="80" t="s">
        <v>130</v>
      </c>
      <c r="B6" s="214" t="str">
        <f>SCORE!C11</f>
        <v>اجتياز/عدم اجتياز</v>
      </c>
      <c r="C6" s="81" t="s">
        <v>139</v>
      </c>
      <c r="D6" s="82" t="s">
        <v>140</v>
      </c>
      <c r="E6" s="81" t="s">
        <v>139</v>
      </c>
      <c r="F6" s="82" t="s">
        <v>140</v>
      </c>
      <c r="G6" s="81" t="s">
        <v>139</v>
      </c>
      <c r="H6" s="82" t="s">
        <v>140</v>
      </c>
      <c r="I6" s="81" t="s">
        <v>139</v>
      </c>
      <c r="J6" s="82" t="s">
        <v>140</v>
      </c>
      <c r="K6" s="81" t="s">
        <v>139</v>
      </c>
      <c r="L6" s="82" t="s">
        <v>140</v>
      </c>
      <c r="M6" s="81" t="s">
        <v>277</v>
      </c>
      <c r="N6" s="82" t="s">
        <v>278</v>
      </c>
      <c r="O6" s="81" t="s">
        <v>277</v>
      </c>
      <c r="P6" s="82" t="s">
        <v>278</v>
      </c>
      <c r="Q6" s="81" t="s">
        <v>277</v>
      </c>
      <c r="R6" s="82" t="s">
        <v>278</v>
      </c>
      <c r="S6" s="81" t="s">
        <v>277</v>
      </c>
      <c r="T6" s="82" t="s">
        <v>278</v>
      </c>
      <c r="U6" s="81" t="s">
        <v>277</v>
      </c>
      <c r="V6" s="82" t="s">
        <v>278</v>
      </c>
      <c r="W6" s="81" t="s">
        <v>277</v>
      </c>
      <c r="X6" s="82" t="s">
        <v>278</v>
      </c>
      <c r="Y6" s="81" t="s">
        <v>277</v>
      </c>
      <c r="Z6" s="82" t="s">
        <v>278</v>
      </c>
      <c r="AB6" s="81" t="s">
        <v>141</v>
      </c>
      <c r="AC6" s="81" t="s">
        <v>142</v>
      </c>
      <c r="AD6" s="81" t="s">
        <v>143</v>
      </c>
    </row>
    <row r="7" spans="1:30" s="17" customFormat="1" ht="28.5" customHeight="1" x14ac:dyDescent="0.25">
      <c r="A7" s="215" t="s">
        <v>131</v>
      </c>
      <c r="B7" s="216"/>
      <c r="C7" s="60"/>
      <c r="D7" s="61"/>
      <c r="E7" s="62"/>
      <c r="F7" s="61"/>
      <c r="G7" s="62"/>
      <c r="H7" s="61"/>
      <c r="I7" s="62"/>
      <c r="J7" s="61"/>
      <c r="K7" s="60"/>
      <c r="L7" s="61"/>
      <c r="M7" s="62"/>
      <c r="N7" s="61"/>
      <c r="O7" s="143"/>
      <c r="P7" s="143"/>
      <c r="Q7" s="143"/>
      <c r="R7" s="143"/>
      <c r="S7" s="143"/>
      <c r="T7" s="143"/>
      <c r="U7" s="143"/>
      <c r="V7" s="143"/>
      <c r="W7" s="143"/>
      <c r="X7" s="143"/>
      <c r="Y7" s="143"/>
      <c r="Z7" s="143"/>
      <c r="AB7" s="62"/>
      <c r="AC7" s="60"/>
      <c r="AD7" s="213" t="s">
        <v>183</v>
      </c>
    </row>
    <row r="8" spans="1:30" s="17" customFormat="1" ht="81" customHeight="1" x14ac:dyDescent="0.25">
      <c r="A8" s="306" t="s">
        <v>178</v>
      </c>
      <c r="B8" s="293"/>
      <c r="C8" s="68"/>
      <c r="D8" s="63"/>
      <c r="E8" s="68"/>
      <c r="F8" s="63"/>
      <c r="G8" s="68"/>
      <c r="H8" s="63"/>
      <c r="I8" s="68"/>
      <c r="J8" s="63"/>
      <c r="K8" s="68"/>
      <c r="L8" s="63"/>
      <c r="M8" s="68"/>
      <c r="N8" s="63"/>
      <c r="O8" s="68"/>
      <c r="P8" s="63"/>
      <c r="Q8" s="68"/>
      <c r="R8" s="63"/>
      <c r="S8" s="68"/>
      <c r="T8" s="63"/>
      <c r="U8" s="68"/>
      <c r="V8" s="63"/>
      <c r="W8" s="68"/>
      <c r="X8" s="63"/>
      <c r="Y8" s="68"/>
      <c r="Z8" s="63"/>
      <c r="AB8" s="68">
        <v>5</v>
      </c>
      <c r="AC8" s="68">
        <v>10</v>
      </c>
      <c r="AD8" s="213" t="s">
        <v>184</v>
      </c>
    </row>
    <row r="9" spans="1:30" s="17" customFormat="1" ht="70.5" customHeight="1" x14ac:dyDescent="0.25">
      <c r="A9" s="306" t="s">
        <v>179</v>
      </c>
      <c r="B9" s="293"/>
      <c r="C9" s="68"/>
      <c r="D9" s="63"/>
      <c r="E9" s="68"/>
      <c r="F9" s="63"/>
      <c r="G9" s="68"/>
      <c r="H9" s="63"/>
      <c r="I9" s="68"/>
      <c r="J9" s="63"/>
      <c r="K9" s="68"/>
      <c r="L9" s="63"/>
      <c r="M9" s="68"/>
      <c r="N9" s="63"/>
      <c r="O9" s="68"/>
      <c r="P9" s="63"/>
      <c r="Q9" s="68"/>
      <c r="R9" s="63"/>
      <c r="S9" s="68"/>
      <c r="T9" s="63"/>
      <c r="U9" s="68"/>
      <c r="V9" s="63"/>
      <c r="W9" s="68"/>
      <c r="X9" s="63"/>
      <c r="Y9" s="68"/>
      <c r="Z9" s="63"/>
      <c r="AB9" s="68">
        <v>5</v>
      </c>
      <c r="AC9" s="68">
        <v>65</v>
      </c>
      <c r="AD9" s="213" t="s">
        <v>185</v>
      </c>
    </row>
    <row r="10" spans="1:30" s="17" customFormat="1" ht="48.75" customHeight="1" x14ac:dyDescent="0.25">
      <c r="A10" s="306" t="s">
        <v>180</v>
      </c>
      <c r="B10" s="293"/>
      <c r="C10" s="68"/>
      <c r="D10" s="63"/>
      <c r="E10" s="68"/>
      <c r="F10" s="63"/>
      <c r="G10" s="68"/>
      <c r="H10" s="63"/>
      <c r="I10" s="68"/>
      <c r="J10" s="63"/>
      <c r="K10" s="68"/>
      <c r="L10" s="63"/>
      <c r="M10" s="68"/>
      <c r="N10" s="63"/>
      <c r="O10" s="68"/>
      <c r="P10" s="63"/>
      <c r="Q10" s="68"/>
      <c r="R10" s="63"/>
      <c r="S10" s="68"/>
      <c r="T10" s="63"/>
      <c r="U10" s="68"/>
      <c r="V10" s="63"/>
      <c r="W10" s="68"/>
      <c r="X10" s="63"/>
      <c r="Y10" s="68"/>
      <c r="Z10" s="63"/>
      <c r="AB10" s="68">
        <v>5</v>
      </c>
      <c r="AC10" s="68">
        <v>10</v>
      </c>
      <c r="AD10" s="213" t="s">
        <v>186</v>
      </c>
    </row>
    <row r="11" spans="1:30" s="17" customFormat="1" ht="46.5" customHeight="1" x14ac:dyDescent="0.25">
      <c r="A11" s="306" t="s">
        <v>181</v>
      </c>
      <c r="B11" s="316"/>
      <c r="C11" s="68"/>
      <c r="D11" s="63"/>
      <c r="E11" s="68"/>
      <c r="F11" s="63"/>
      <c r="G11" s="68"/>
      <c r="H11" s="63"/>
      <c r="I11" s="68"/>
      <c r="J11" s="63"/>
      <c r="K11" s="68"/>
      <c r="L11" s="63"/>
      <c r="M11" s="68"/>
      <c r="N11" s="63"/>
      <c r="O11" s="68"/>
      <c r="P11" s="63"/>
      <c r="Q11" s="68"/>
      <c r="R11" s="63"/>
      <c r="S11" s="68"/>
      <c r="T11" s="63"/>
      <c r="U11" s="68"/>
      <c r="V11" s="63"/>
      <c r="W11" s="68"/>
      <c r="X11" s="63"/>
      <c r="Y11" s="68"/>
      <c r="Z11" s="63"/>
      <c r="AB11" s="68">
        <v>5</v>
      </c>
      <c r="AC11" s="68">
        <v>5</v>
      </c>
      <c r="AD11" s="213" t="s">
        <v>187</v>
      </c>
    </row>
    <row r="12" spans="1:30" s="17" customFormat="1" ht="52.5" customHeight="1" x14ac:dyDescent="0.25">
      <c r="A12" s="306" t="s">
        <v>182</v>
      </c>
      <c r="B12" s="293"/>
      <c r="C12" s="68"/>
      <c r="D12" s="63"/>
      <c r="E12" s="68"/>
      <c r="F12" s="63"/>
      <c r="G12" s="68"/>
      <c r="H12" s="63"/>
      <c r="I12" s="68"/>
      <c r="J12" s="63"/>
      <c r="K12" s="68"/>
      <c r="L12" s="63"/>
      <c r="M12" s="68"/>
      <c r="N12" s="63"/>
      <c r="O12" s="68"/>
      <c r="P12" s="63"/>
      <c r="Q12" s="68"/>
      <c r="R12" s="63"/>
      <c r="S12" s="68"/>
      <c r="T12" s="63"/>
      <c r="U12" s="68"/>
      <c r="V12" s="63"/>
      <c r="W12" s="68"/>
      <c r="X12" s="63"/>
      <c r="Y12" s="68"/>
      <c r="Z12" s="63"/>
      <c r="AB12" s="68">
        <v>5</v>
      </c>
      <c r="AC12" s="68">
        <v>10</v>
      </c>
      <c r="AD12" s="213" t="s">
        <v>188</v>
      </c>
    </row>
    <row r="13" spans="1:30" s="17" customFormat="1" ht="39" customHeight="1" x14ac:dyDescent="0.25">
      <c r="A13" s="217"/>
      <c r="B13" s="220"/>
      <c r="C13" s="68"/>
      <c r="D13" s="63"/>
      <c r="E13" s="68"/>
      <c r="F13" s="63"/>
      <c r="G13" s="68"/>
      <c r="H13" s="63"/>
      <c r="I13" s="68"/>
      <c r="J13" s="63"/>
      <c r="K13" s="68"/>
      <c r="L13" s="63"/>
      <c r="M13" s="68"/>
      <c r="N13" s="63"/>
      <c r="O13" s="68"/>
      <c r="P13" s="63"/>
      <c r="Q13" s="68"/>
      <c r="R13" s="63"/>
      <c r="S13" s="68"/>
      <c r="T13" s="63"/>
      <c r="U13" s="68"/>
      <c r="V13" s="63"/>
      <c r="W13" s="68"/>
      <c r="X13" s="63"/>
      <c r="Y13" s="68"/>
      <c r="Z13" s="63"/>
      <c r="AB13" s="68"/>
      <c r="AC13" s="162"/>
      <c r="AD13" s="132"/>
    </row>
    <row r="14" spans="1:30" s="17" customFormat="1" ht="39" customHeight="1" x14ac:dyDescent="0.25">
      <c r="A14" s="217"/>
      <c r="B14" s="220"/>
      <c r="C14" s="68"/>
      <c r="D14" s="63"/>
      <c r="E14" s="68"/>
      <c r="F14" s="63"/>
      <c r="G14" s="68"/>
      <c r="H14" s="63"/>
      <c r="I14" s="68"/>
      <c r="J14" s="63"/>
      <c r="K14" s="68"/>
      <c r="L14" s="63"/>
      <c r="M14" s="68"/>
      <c r="N14" s="63"/>
      <c r="O14" s="68"/>
      <c r="P14" s="63"/>
      <c r="Q14" s="68"/>
      <c r="R14" s="63"/>
      <c r="S14" s="68"/>
      <c r="T14" s="63"/>
      <c r="U14" s="68"/>
      <c r="V14" s="63"/>
      <c r="W14" s="68"/>
      <c r="X14" s="63"/>
      <c r="Y14" s="68"/>
      <c r="Z14" s="63"/>
      <c r="AB14" s="68"/>
      <c r="AC14" s="162"/>
      <c r="AD14" s="132"/>
    </row>
    <row r="15" spans="1:30" s="17" customFormat="1" ht="39" customHeight="1" x14ac:dyDescent="0.25">
      <c r="A15" s="217"/>
      <c r="B15" s="220"/>
      <c r="C15" s="68"/>
      <c r="D15" s="63"/>
      <c r="E15" s="68"/>
      <c r="F15" s="63"/>
      <c r="G15" s="68"/>
      <c r="H15" s="63"/>
      <c r="I15" s="68"/>
      <c r="J15" s="63"/>
      <c r="K15" s="68"/>
      <c r="L15" s="63"/>
      <c r="M15" s="68"/>
      <c r="N15" s="63"/>
      <c r="O15" s="68"/>
      <c r="P15" s="63"/>
      <c r="Q15" s="68"/>
      <c r="R15" s="63"/>
      <c r="S15" s="68"/>
      <c r="T15" s="63"/>
      <c r="U15" s="68"/>
      <c r="V15" s="63"/>
      <c r="W15" s="68"/>
      <c r="X15" s="63"/>
      <c r="Y15" s="68"/>
      <c r="Z15" s="63"/>
      <c r="AB15" s="68"/>
      <c r="AC15" s="162"/>
      <c r="AD15" s="132"/>
    </row>
    <row r="16" spans="1:30" s="17" customFormat="1" ht="29.25" customHeight="1" x14ac:dyDescent="0.25">
      <c r="A16" s="307" t="s">
        <v>135</v>
      </c>
      <c r="B16" s="295"/>
      <c r="C16" s="70">
        <f>SUMPRODUCT(C8:C15,$AC8:$AC15)</f>
        <v>0</v>
      </c>
      <c r="D16" s="71"/>
      <c r="E16" s="70">
        <f>SUMPRODUCT(E8:E15,$AC8:$AC15)</f>
        <v>0</v>
      </c>
      <c r="F16" s="71"/>
      <c r="G16" s="70">
        <f>SUMPRODUCT(G8:G15,$AC8:$AC15)</f>
        <v>0</v>
      </c>
      <c r="H16" s="71"/>
      <c r="I16" s="70">
        <f>SUMPRODUCT(I8:I15,$AC8:$AC15)</f>
        <v>0</v>
      </c>
      <c r="J16" s="71"/>
      <c r="K16" s="70">
        <f>SUMPRODUCT(K8:K15,$AC8:$AC15)</f>
        <v>0</v>
      </c>
      <c r="L16" s="71"/>
      <c r="M16" s="70">
        <f>SUMPRODUCT(M8:M15,$AC8:$AC15)</f>
        <v>0</v>
      </c>
      <c r="N16" s="71"/>
      <c r="O16" s="70">
        <f>SUMPRODUCT(O8:O15,$AC8:$AC15)</f>
        <v>0</v>
      </c>
      <c r="P16" s="71"/>
      <c r="Q16" s="70">
        <f>SUMPRODUCT(Q8:Q15,$AC8:$AC15)</f>
        <v>0</v>
      </c>
      <c r="R16" s="71"/>
      <c r="S16" s="70">
        <f>SUMPRODUCT(S8:S15,$AC8:$AC15)</f>
        <v>0</v>
      </c>
      <c r="T16" s="71"/>
      <c r="U16" s="70">
        <f>SUMPRODUCT(U8:U15,$AC8:$AC15)</f>
        <v>0</v>
      </c>
      <c r="V16" s="71"/>
      <c r="W16" s="70">
        <f>SUMPRODUCT(W8:W15,$AC8:$AC15)</f>
        <v>0</v>
      </c>
      <c r="X16" s="71"/>
      <c r="Y16" s="70">
        <f>SUMPRODUCT(Y8:Y15,$AC8:$AC15)</f>
        <v>0</v>
      </c>
      <c r="Z16" s="71"/>
      <c r="AB16" s="71">
        <f>SUMPRODUCT(AB8:AB15,AC8:AC15)</f>
        <v>500</v>
      </c>
      <c r="AC16" s="163">
        <f>SUM(AC8:AC15)</f>
        <v>100</v>
      </c>
      <c r="AD16" s="132"/>
    </row>
    <row r="17" spans="1:26" s="17" customFormat="1" ht="29.25" customHeight="1" x14ac:dyDescent="0.25">
      <c r="A17" s="303" t="s">
        <v>136</v>
      </c>
      <c r="B17" s="299"/>
      <c r="C17" s="110">
        <f>C16/AB16*100</f>
        <v>0</v>
      </c>
      <c r="D17" s="64"/>
      <c r="E17" s="110">
        <f>C17/$AB$16*100</f>
        <v>0</v>
      </c>
      <c r="F17" s="64"/>
      <c r="G17" s="110">
        <f>G16/$AB$16*100</f>
        <v>0</v>
      </c>
      <c r="H17" s="64"/>
      <c r="I17" s="110">
        <f>I16/$AB$16*100</f>
        <v>0</v>
      </c>
      <c r="J17" s="64"/>
      <c r="K17" s="110">
        <f>K16/$AB$16*100</f>
        <v>0</v>
      </c>
      <c r="L17" s="64"/>
      <c r="M17" s="110">
        <f>M16/$AB$16*100</f>
        <v>0</v>
      </c>
      <c r="N17" s="64"/>
      <c r="O17" s="110">
        <f>O16/$AB$16*100</f>
        <v>0</v>
      </c>
      <c r="P17" s="64"/>
      <c r="Q17" s="110">
        <f>Q16/$AB$16*100</f>
        <v>0</v>
      </c>
      <c r="R17" s="64"/>
      <c r="S17" s="110"/>
      <c r="T17" s="64"/>
      <c r="U17" s="110">
        <f>U16/AB16*100</f>
        <v>0</v>
      </c>
      <c r="V17" s="64"/>
      <c r="W17" s="110">
        <f>W16/AB16*100</f>
        <v>0</v>
      </c>
      <c r="X17" s="64"/>
      <c r="Y17" s="110">
        <f>Y16/AB16*100</f>
        <v>0</v>
      </c>
      <c r="Z17" s="64"/>
    </row>
    <row r="18" spans="1:26" s="17" customFormat="1" ht="29.25" customHeight="1" x14ac:dyDescent="0.25">
      <c r="A18" s="304" t="s">
        <v>137</v>
      </c>
      <c r="B18" s="305"/>
      <c r="C18" s="65" t="str">
        <f>IF(C17&gt;59.99,"PASS","FAIL")</f>
        <v>FAIL</v>
      </c>
      <c r="D18" s="65"/>
      <c r="E18" s="65" t="str">
        <f>IF(E17&gt;59.99,"PASS","FAIL")</f>
        <v>FAIL</v>
      </c>
      <c r="F18" s="65"/>
      <c r="G18" s="65" t="str">
        <f>IF(G17&gt;59.99,"PASS","FAIL")</f>
        <v>FAIL</v>
      </c>
      <c r="H18" s="65"/>
      <c r="I18" s="65" t="str">
        <f>IF(I17&gt;59.99,"PASS","FAIL")</f>
        <v>FAIL</v>
      </c>
      <c r="J18" s="65"/>
      <c r="K18" s="65" t="str">
        <f>IF(K17&gt;59.99,"PASS","FAIL")</f>
        <v>FAIL</v>
      </c>
      <c r="L18" s="65"/>
      <c r="M18" s="65" t="str">
        <f>IF(M17&gt;59.99,"PASS","FAIL")</f>
        <v>FAIL</v>
      </c>
      <c r="N18" s="65"/>
      <c r="O18" s="65" t="str">
        <f>IF(O17&gt;59.99,"PASS","FAIL")</f>
        <v>FAIL</v>
      </c>
      <c r="P18" s="65"/>
      <c r="Q18" s="65" t="str">
        <f>IF(Q17&gt;59.99,"PASS","FAIL")</f>
        <v>FAIL</v>
      </c>
      <c r="R18" s="65"/>
      <c r="S18" s="65" t="str">
        <f>IF(S17&gt;59.99,"PASS","FAIL")</f>
        <v>FAIL</v>
      </c>
      <c r="T18" s="65"/>
      <c r="U18" s="65" t="str">
        <f>IF(U17&gt;59.99,"PASS","FAIL")</f>
        <v>FAIL</v>
      </c>
      <c r="V18" s="65"/>
      <c r="W18" s="65" t="str">
        <f>IF(W17&gt;59.99,"PASS","FAIL")</f>
        <v>FAIL</v>
      </c>
      <c r="X18" s="65"/>
      <c r="Y18" s="65" t="str">
        <f>IF(Y17&gt;59.99,"PASS","FAIL")</f>
        <v>FAIL</v>
      </c>
      <c r="Z18" s="65"/>
    </row>
    <row r="40" spans="5:5" x14ac:dyDescent="0.3">
      <c r="E40" s="170"/>
    </row>
  </sheetData>
  <mergeCells count="22">
    <mergeCell ref="Y5:Z5"/>
    <mergeCell ref="O5:P5"/>
    <mergeCell ref="Q5:R5"/>
    <mergeCell ref="S5:T5"/>
    <mergeCell ref="U5:V5"/>
    <mergeCell ref="W5:X5"/>
    <mergeCell ref="I5:J5"/>
    <mergeCell ref="K5:L5"/>
    <mergeCell ref="M5:N5"/>
    <mergeCell ref="A16:B16"/>
    <mergeCell ref="A17:B17"/>
    <mergeCell ref="A10:B10"/>
    <mergeCell ref="A11:B11"/>
    <mergeCell ref="A18:B18"/>
    <mergeCell ref="B3:C3"/>
    <mergeCell ref="B2:C2"/>
    <mergeCell ref="G5:H5"/>
    <mergeCell ref="A8:B8"/>
    <mergeCell ref="C5:D5"/>
    <mergeCell ref="E5:F5"/>
    <mergeCell ref="A9:B9"/>
    <mergeCell ref="A12:B12"/>
  </mergeCells>
  <conditionalFormatting sqref="C8:C15">
    <cfRule type="expression" dxfId="209" priority="26">
      <formula>C8&gt;$AB8</formula>
    </cfRule>
  </conditionalFormatting>
  <conditionalFormatting sqref="E8:E15">
    <cfRule type="expression" dxfId="208" priority="25">
      <formula>E8&gt;$AB8</formula>
    </cfRule>
  </conditionalFormatting>
  <conditionalFormatting sqref="G8:G15">
    <cfRule type="expression" dxfId="207" priority="24">
      <formula>G8&gt;$AB8</formula>
    </cfRule>
  </conditionalFormatting>
  <conditionalFormatting sqref="I8:I15">
    <cfRule type="expression" dxfId="206" priority="23">
      <formula>I8&gt;$AB8</formula>
    </cfRule>
  </conditionalFormatting>
  <conditionalFormatting sqref="K8:K15">
    <cfRule type="expression" dxfId="205" priority="22">
      <formula>K8&gt;$AB8</formula>
    </cfRule>
  </conditionalFormatting>
  <conditionalFormatting sqref="M8:M15">
    <cfRule type="expression" dxfId="204" priority="21">
      <formula>M8&gt;$AB8</formula>
    </cfRule>
  </conditionalFormatting>
  <conditionalFormatting sqref="C18:N18">
    <cfRule type="containsText" dxfId="203" priority="19" operator="containsText" text="Pass">
      <formula>NOT(ISERROR(SEARCH("Pass",C18)))</formula>
    </cfRule>
    <cfRule type="containsText" dxfId="202" priority="20" operator="containsText" text="fail">
      <formula>NOT(ISERROR(SEARCH("fail",C18)))</formula>
    </cfRule>
  </conditionalFormatting>
  <conditionalFormatting sqref="Y18:Z18">
    <cfRule type="containsText" dxfId="201" priority="1" operator="containsText" text="Pass">
      <formula>NOT(ISERROR(SEARCH("Pass",Y18)))</formula>
    </cfRule>
    <cfRule type="containsText" dxfId="200" priority="2" operator="containsText" text="fail">
      <formula>NOT(ISERROR(SEARCH("fail",Y18)))</formula>
    </cfRule>
  </conditionalFormatting>
  <conditionalFormatting sqref="O8:O15">
    <cfRule type="expression" dxfId="199" priority="18">
      <formula>O8&gt;$AB8</formula>
    </cfRule>
  </conditionalFormatting>
  <conditionalFormatting sqref="O18:P18">
    <cfRule type="containsText" dxfId="198" priority="16" operator="containsText" text="Pass">
      <formula>NOT(ISERROR(SEARCH("Pass",O18)))</formula>
    </cfRule>
    <cfRule type="containsText" dxfId="197" priority="17" operator="containsText" text="fail">
      <formula>NOT(ISERROR(SEARCH("fail",O18)))</formula>
    </cfRule>
  </conditionalFormatting>
  <conditionalFormatting sqref="Q8:Q15">
    <cfRule type="expression" dxfId="196" priority="15">
      <formula>Q8&gt;$AB8</formula>
    </cfRule>
  </conditionalFormatting>
  <conditionalFormatting sqref="Q18:R18">
    <cfRule type="containsText" dxfId="195" priority="13" operator="containsText" text="Pass">
      <formula>NOT(ISERROR(SEARCH("Pass",Q18)))</formula>
    </cfRule>
    <cfRule type="containsText" dxfId="194" priority="14" operator="containsText" text="fail">
      <formula>NOT(ISERROR(SEARCH("fail",Q18)))</formula>
    </cfRule>
  </conditionalFormatting>
  <conditionalFormatting sqref="S8:S15">
    <cfRule type="expression" dxfId="193" priority="12">
      <formula>S8&gt;$AB8</formula>
    </cfRule>
  </conditionalFormatting>
  <conditionalFormatting sqref="S18:T18">
    <cfRule type="containsText" dxfId="192" priority="10" operator="containsText" text="Pass">
      <formula>NOT(ISERROR(SEARCH("Pass",S18)))</formula>
    </cfRule>
    <cfRule type="containsText" dxfId="191" priority="11" operator="containsText" text="fail">
      <formula>NOT(ISERROR(SEARCH("fail",S18)))</formula>
    </cfRule>
  </conditionalFormatting>
  <conditionalFormatting sqref="U8:U15">
    <cfRule type="expression" dxfId="190" priority="9">
      <formula>U8&gt;$AB8</formula>
    </cfRule>
  </conditionalFormatting>
  <conditionalFormatting sqref="U18:V18">
    <cfRule type="containsText" dxfId="189" priority="7" operator="containsText" text="Pass">
      <formula>NOT(ISERROR(SEARCH("Pass",U18)))</formula>
    </cfRule>
    <cfRule type="containsText" dxfId="188" priority="8" operator="containsText" text="fail">
      <formula>NOT(ISERROR(SEARCH("fail",U18)))</formula>
    </cfRule>
  </conditionalFormatting>
  <conditionalFormatting sqref="W8:W15">
    <cfRule type="expression" dxfId="187" priority="6">
      <formula>W8&gt;$AB8</formula>
    </cfRule>
  </conditionalFormatting>
  <conditionalFormatting sqref="W18:X18">
    <cfRule type="containsText" dxfId="186" priority="4" operator="containsText" text="Pass">
      <formula>NOT(ISERROR(SEARCH("Pass",W18)))</formula>
    </cfRule>
    <cfRule type="containsText" dxfId="185" priority="5" operator="containsText" text="fail">
      <formula>NOT(ISERROR(SEARCH("fail",W18)))</formula>
    </cfRule>
  </conditionalFormatting>
  <conditionalFormatting sqref="Y8:Y15">
    <cfRule type="expression" dxfId="184" priority="3">
      <formula>Y8&gt;$AB8</formula>
    </cfRule>
  </conditionalFormatting>
  <pageMargins left="0.7" right="0.7" top="0.75" bottom="0.75" header="0.3" footer="0.3"/>
  <pageSetup paperSize="8" orientation="landscape" r:id="rId1"/>
  <headerFooter>
    <oddHeader>&amp;L&amp;G&amp;C&amp;"Arial,Bold"&amp;11نموذج معايير درجات تقييم التأهيل المسبق</oddHeader>
    <oddFooter xml:space="preserve">&amp;L&amp;8Document No.: EPM-KD0-TP-000055-AR Rev000&amp;C&amp;8مستوى-3-E-خارجي
تخرج الوثائق الإلكترونية عن نطاق الضبط وقد تكون غير مُحدثة عند طباعتها.لذى يُرجى الرجوع إلى نظام إدارة المحتوى للحصول على آخر نُسخة.&amp;R&amp;8Page &amp;P of &amp;N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39A1BCB4B1604FA65BB080D5E0016E" ma:contentTypeVersion="10" ma:contentTypeDescription="Create a new document." ma:contentTypeScope="" ma:versionID="2688de702dde878d5aca717be4fe568a">
  <xsd:schema xmlns:xsd="http://www.w3.org/2001/XMLSchema" xmlns:xs="http://www.w3.org/2001/XMLSchema" xmlns:p="http://schemas.microsoft.com/office/2006/metadata/properties" xmlns:ns2="eb9daa93-b0af-4bcf-bea5-364aefc6ac9d" xmlns:ns3="be05cb9e-65b1-4f79-8f71-baacca9cb4aa" targetNamespace="http://schemas.microsoft.com/office/2006/metadata/properties" ma:root="true" ma:fieldsID="f3ab0d8a7a80b493d61692b4ccc84b2b" ns2:_="" ns3:_="">
    <xsd:import namespace="eb9daa93-b0af-4bcf-bea5-364aefc6ac9d"/>
    <xsd:import namespace="be05cb9e-65b1-4f79-8f71-baacca9cb4aa"/>
    <xsd:element name="properties">
      <xsd:complexType>
        <xsd:sequence>
          <xsd:element name="documentManagement">
            <xsd:complexType>
              <xsd:all>
                <xsd:element ref="ns2:SharedWithUsers" minOccurs="0"/>
                <xsd:element ref="ns2:SharedWithDetails" minOccurs="0"/>
                <xsd:element ref="ns3:Rev" minOccurs="0"/>
                <xsd:element ref="ns3:Statu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9daa93-b0af-4bcf-bea5-364aefc6ac9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05cb9e-65b1-4f79-8f71-baacca9cb4aa" elementFormDefault="qualified">
    <xsd:import namespace="http://schemas.microsoft.com/office/2006/documentManagement/types"/>
    <xsd:import namespace="http://schemas.microsoft.com/office/infopath/2007/PartnerControls"/>
    <xsd:element name="Rev" ma:index="10" nillable="true" ma:displayName="Rev" ma:internalName="Rev">
      <xsd:simpleType>
        <xsd:restriction base="dms:Text">
          <xsd:maxLength value="255"/>
        </xsd:restriction>
      </xsd:simpleType>
    </xsd:element>
    <xsd:element name="Status" ma:index="11" nillable="true" ma:displayName="Status" ma:internalName="Status">
      <xsd:simpleType>
        <xsd:restriction base="dms:Text">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be05cb9e-65b1-4f79-8f71-baacca9cb4aa" xsi:nil="true"/>
    <Rev xmlns="be05cb9e-65b1-4f79-8f71-baacca9cb4aa" xsi:nil="true"/>
  </documentManagement>
</p:properties>
</file>

<file path=customXml/itemProps1.xml><?xml version="1.0" encoding="utf-8"?>
<ds:datastoreItem xmlns:ds="http://schemas.openxmlformats.org/officeDocument/2006/customXml" ds:itemID="{5C9552B4-F7F8-4FDD-93FE-ADEE4F551909}">
  <ds:schemaRefs>
    <ds:schemaRef ds:uri="http://schemas.microsoft.com/sharepoint/v3/contenttype/forms"/>
  </ds:schemaRefs>
</ds:datastoreItem>
</file>

<file path=customXml/itemProps2.xml><?xml version="1.0" encoding="utf-8"?>
<ds:datastoreItem xmlns:ds="http://schemas.openxmlformats.org/officeDocument/2006/customXml" ds:itemID="{4F380FF3-3AE2-4821-9386-4757E9AA8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9daa93-b0af-4bcf-bea5-364aefc6ac9d"/>
    <ds:schemaRef ds:uri="be05cb9e-65b1-4f79-8f71-baacca9cb4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E8467A-78BA-4EB7-AEDA-ABA513BC4A8A}">
  <ds:schemaRefs>
    <ds:schemaRef ds:uri="http://schemas.microsoft.com/office/infopath/2007/PartnerControls"/>
    <ds:schemaRef ds:uri="eb9daa93-b0af-4bcf-bea5-364aefc6ac9d"/>
    <ds:schemaRef ds:uri="http://purl.org/dc/term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be05cb9e-65b1-4f79-8f71-baacca9cb4a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Sign-off Sheet</vt:lpstr>
      <vt:lpstr>Setup</vt:lpstr>
      <vt:lpstr>Eval TEAM</vt:lpstr>
      <vt:lpstr>Contents</vt:lpstr>
      <vt:lpstr>SCORE</vt:lpstr>
      <vt:lpstr>Section 1</vt:lpstr>
      <vt:lpstr>Section 2</vt:lpstr>
      <vt:lpstr>Section 3</vt:lpstr>
      <vt:lpstr>Section 4</vt:lpstr>
      <vt:lpstr>Section 5</vt:lpstr>
      <vt:lpstr>Section 6</vt:lpstr>
      <vt:lpstr>Section 7</vt:lpstr>
      <vt:lpstr>Section 8</vt:lpstr>
      <vt:lpstr>Section 9</vt:lpstr>
      <vt:lpstr>Section 10</vt:lpstr>
      <vt:lpstr>Section 11</vt:lpstr>
      <vt:lpstr>Contents!Print_Area</vt:lpstr>
      <vt:lpstr>'Eval TEAM'!Print_Area</vt:lpstr>
      <vt:lpstr>SCORE!Print_Area</vt:lpstr>
      <vt:lpstr>'Section 1'!Print_Area</vt:lpstr>
    </vt:vector>
  </TitlesOfParts>
  <Manager/>
  <Company>Bechtel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Bechtel</dc:creator>
  <cp:keywords/>
  <dc:description/>
  <cp:lastModifiedBy>Asma Almutairi اسماء المطيري</cp:lastModifiedBy>
  <cp:revision/>
  <cp:lastPrinted>2022-03-20T11:52:12Z</cp:lastPrinted>
  <dcterms:created xsi:type="dcterms:W3CDTF">2009-03-24T11:27:54Z</dcterms:created>
  <dcterms:modified xsi:type="dcterms:W3CDTF">2022-03-20T11:52:17Z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e95a5c85-dd80-4aae-a17d-c5b34b759f12</vt:lpwstr>
  </property>
  <property fmtid="{D5CDD505-2E9C-101B-9397-08002B2CF9AE}" pid="3" name="ContentTypeId">
    <vt:lpwstr>0x010100AE39A1BCB4B1604FA65BB080D5E0016E</vt:lpwstr>
  </property>
  <property fmtid="{D5CDD505-2E9C-101B-9397-08002B2CF9AE}" pid="4" name="Classification">
    <vt:lpwstr>NotClassified</vt:lpwstr>
  </property>
  <property fmtid="{D5CDD505-2E9C-101B-9397-08002B2CF9AE}" pid="5" name="ShowVisibleMarkings">
    <vt:lpwstr>Y</vt:lpwstr>
  </property>
  <property fmtid="{D5CDD505-2E9C-101B-9397-08002B2CF9AE}" pid="6" name="DocMarkingOptions">
    <vt:lpwstr>F</vt:lpwstr>
  </property>
  <property fmtid="{D5CDD505-2E9C-101B-9397-08002B2CF9AE}" pid="7" name="FooterPosition">
    <vt:lpwstr>C</vt:lpwstr>
  </property>
</Properties>
</file>